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inal Concept\Web Calcs\"/>
    </mc:Choice>
  </mc:AlternateContent>
  <xr:revisionPtr revIDLastSave="0" documentId="13_ncr:1_{D9BC50AF-8D07-4B0F-B6A6-61D7DAF2B75E}" xr6:coauthVersionLast="45" xr6:coauthVersionMax="45" xr10:uidLastSave="{00000000-0000-0000-0000-000000000000}"/>
  <bookViews>
    <workbookView xWindow="-120" yWindow="-120" windowWidth="29040" windowHeight="15840" xr2:uid="{0C829799-EFB9-43A0-A817-C9111782AC58}"/>
  </bookViews>
  <sheets>
    <sheet name="Streamline Calc" sheetId="2" r:id="rId1"/>
  </sheets>
  <definedNames>
    <definedName name="_xlnm.Print_Area" localSheetId="0">'Streamline Calc'!$B$1:$F$27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C27" i="2"/>
  <c r="C12" i="2" s="1"/>
  <c r="E25" i="2"/>
  <c r="E24" i="2"/>
  <c r="E23" i="2"/>
  <c r="E22" i="2"/>
  <c r="C15" i="2"/>
  <c r="C16" i="2" s="1"/>
  <c r="F13" i="2"/>
  <c r="E12" i="2"/>
  <c r="E13" i="2" s="1"/>
  <c r="C11" i="2"/>
  <c r="F10" i="2"/>
  <c r="E9" i="2"/>
  <c r="E6" i="2"/>
  <c r="E16" i="2" s="1"/>
  <c r="F22" i="2" l="1"/>
  <c r="F24" i="2"/>
  <c r="E15" i="2"/>
  <c r="E18" i="2" s="1"/>
  <c r="F29" i="2"/>
  <c r="F23" i="2"/>
  <c r="E10" i="2"/>
  <c r="F28" i="2" s="1"/>
  <c r="C13" i="2"/>
  <c r="C14" i="2" s="1"/>
  <c r="C19" i="2" s="1"/>
  <c r="C21" i="2" l="1"/>
  <c r="C23" i="2" s="1"/>
  <c r="C25" i="2" s="1"/>
  <c r="F6" i="2" s="1"/>
  <c r="F16" i="2" l="1"/>
  <c r="F25" i="2" s="1"/>
  <c r="F15" i="2"/>
  <c r="F18" i="2" l="1"/>
  <c r="F31" i="2" s="1"/>
  <c r="E27" i="2" s="1"/>
  <c r="F27" i="2" s="1"/>
  <c r="F3" i="2" l="1"/>
</calcChain>
</file>

<file path=xl/sharedStrings.xml><?xml version="1.0" encoding="utf-8"?>
<sst xmlns="http://schemas.openxmlformats.org/spreadsheetml/2006/main" count="57" uniqueCount="54">
  <si>
    <t xml:space="preserve">Date Closed </t>
  </si>
  <si>
    <t>OLD</t>
  </si>
  <si>
    <t>NEW</t>
  </si>
  <si>
    <t>Original Loan Amount</t>
  </si>
  <si>
    <t>Loan Amount</t>
  </si>
  <si>
    <t>Unpaid Principal Balance</t>
  </si>
  <si>
    <t>Original Term</t>
  </si>
  <si>
    <t>Rate</t>
  </si>
  <si>
    <t xml:space="preserve">Interest Rate </t>
  </si>
  <si>
    <t>Term</t>
  </si>
  <si>
    <t>Original MIP Factor</t>
  </si>
  <si>
    <t>Payments Left</t>
  </si>
  <si>
    <t>Original UFMIP Amount</t>
  </si>
  <si>
    <t>Fixed/Arm</t>
  </si>
  <si>
    <t>Fixed</t>
  </si>
  <si>
    <t>Months since closed</t>
  </si>
  <si>
    <t>MIP Factor</t>
  </si>
  <si>
    <t>UFMIP Refund %</t>
  </si>
  <si>
    <t>Effective Interest Rate</t>
  </si>
  <si>
    <t>Amount Refunded</t>
  </si>
  <si>
    <t>30 Days Per Diem</t>
  </si>
  <si>
    <t>Principle and Interest</t>
  </si>
  <si>
    <t>Total</t>
  </si>
  <si>
    <t>MI Payment</t>
  </si>
  <si>
    <t xml:space="preserve">(-) The Lesser of </t>
  </si>
  <si>
    <t>Unearned UFMIP</t>
  </si>
  <si>
    <t>OR</t>
  </si>
  <si>
    <t>Test Used</t>
  </si>
  <si>
    <t>Pass/Fail</t>
  </si>
  <si>
    <t>Parameters</t>
  </si>
  <si>
    <t>New Estimated UFMIP</t>
  </si>
  <si>
    <t>Arm to Fixed</t>
  </si>
  <si>
    <t>2%+ Max</t>
  </si>
  <si>
    <t>Max Base Loan Amount</t>
  </si>
  <si>
    <t>Fixed to Fixed</t>
  </si>
  <si>
    <t>50 Bps Lower</t>
  </si>
  <si>
    <t>Fixed to Arm</t>
  </si>
  <si>
    <t>2%- Minimum</t>
  </si>
  <si>
    <t>Max Total Loan Amount</t>
  </si>
  <si>
    <t>Arm to Arm</t>
  </si>
  <si>
    <t>Today's Date</t>
  </si>
  <si>
    <t>Term Reduction</t>
  </si>
  <si>
    <t>*reduction</t>
  </si>
  <si>
    <t>*rate</t>
  </si>
  <si>
    <t>AND</t>
  </si>
  <si>
    <t>*payment</t>
  </si>
  <si>
    <t>Needs List</t>
  </si>
  <si>
    <t>Drivers License</t>
  </si>
  <si>
    <t>Mortgage Note</t>
  </si>
  <si>
    <t>Last Mortgage Statement</t>
  </si>
  <si>
    <t>2 months Bank Statements</t>
  </si>
  <si>
    <t>Arm</t>
  </si>
  <si>
    <t>Client:</t>
  </si>
  <si>
    <t>SAVINGS EQUAL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</si>
</sst>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00%"/>
    <numFmt numFmtId="165" formatCode="0.000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i/>
      <u/>
      <sz val="14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" fillId="0" borderId="0" xfId="0" applyFont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14" fontId="2" fillId="2" borderId="7" xfId="0" applyNumberFormat="1" applyFont="1" applyFill="1" applyBorder="1" applyAlignment="1">
      <alignment horizontal="center"/>
    </xf>
    <xf numFmtId="14" fontId="2" fillId="2" borderId="8" xfId="0" applyNumberFormat="1" applyFont="1" applyFill="1" applyBorder="1"/>
    <xf numFmtId="14" fontId="2" fillId="2" borderId="9" xfId="0" applyNumberFormat="1" applyFont="1" applyFill="1" applyBorder="1"/>
    <xf numFmtId="4" fontId="2" fillId="2" borderId="6" xfId="0" applyNumberFormat="1" applyFont="1" applyFill="1" applyBorder="1"/>
    <xf numFmtId="4" fontId="2" fillId="2" borderId="10" xfId="0" applyNumberFormat="1" applyFont="1" applyFill="1" applyBorder="1" applyAlignment="1">
      <alignment horizontal="center"/>
    </xf>
    <xf numFmtId="4" fontId="2" fillId="2" borderId="11" xfId="0" applyNumberFormat="1" applyFont="1" applyFill="1" applyBorder="1"/>
    <xf numFmtId="3" fontId="2" fillId="2" borderId="6" xfId="0" applyNumberFormat="1" applyFont="1" applyFill="1" applyBorder="1"/>
    <xf numFmtId="10" fontId="2" fillId="2" borderId="10" xfId="0" applyNumberFormat="1" applyFont="1" applyFill="1" applyBorder="1" applyAlignment="1">
      <alignment horizontal="center"/>
    </xf>
    <xf numFmtId="164" fontId="2" fillId="2" borderId="6" xfId="0" applyNumberFormat="1" applyFont="1" applyFill="1" applyBorder="1"/>
    <xf numFmtId="165" fontId="2" fillId="2" borderId="6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2" fontId="2" fillId="2" borderId="10" xfId="0" applyNumberFormat="1" applyFont="1" applyFill="1" applyBorder="1" applyAlignment="1">
      <alignment horizontal="center"/>
    </xf>
    <xf numFmtId="10" fontId="2" fillId="2" borderId="6" xfId="0" applyNumberFormat="1" applyFont="1" applyFill="1" applyBorder="1"/>
    <xf numFmtId="10" fontId="2" fillId="2" borderId="11" xfId="0" applyNumberFormat="1" applyFont="1" applyFill="1" applyBorder="1"/>
    <xf numFmtId="2" fontId="2" fillId="2" borderId="6" xfId="0" applyNumberFormat="1" applyFont="1" applyFill="1" applyBorder="1"/>
    <xf numFmtId="166" fontId="2" fillId="2" borderId="6" xfId="0" applyNumberFormat="1" applyFont="1" applyFill="1" applyBorder="1"/>
    <xf numFmtId="8" fontId="2" fillId="2" borderId="6" xfId="0" applyNumberFormat="1" applyFont="1" applyFill="1" applyBorder="1"/>
    <xf numFmtId="166" fontId="2" fillId="2" borderId="11" xfId="0" applyNumberFormat="1" applyFont="1" applyFill="1" applyBorder="1"/>
    <xf numFmtId="0" fontId="2" fillId="2" borderId="6" xfId="0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center"/>
    </xf>
    <xf numFmtId="8" fontId="2" fillId="2" borderId="13" xfId="0" applyNumberFormat="1" applyFont="1" applyFill="1" applyBorder="1"/>
    <xf numFmtId="166" fontId="2" fillId="2" borderId="14" xfId="0" applyNumberFormat="1" applyFont="1" applyFill="1" applyBorder="1"/>
    <xf numFmtId="0" fontId="2" fillId="2" borderId="6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6" xfId="0" applyFont="1" applyFill="1" applyBorder="1"/>
    <xf numFmtId="10" fontId="2" fillId="2" borderId="15" xfId="0" applyNumberFormat="1" applyFont="1" applyFill="1" applyBorder="1"/>
    <xf numFmtId="4" fontId="2" fillId="2" borderId="16" xfId="0" applyNumberFormat="1" applyFont="1" applyFill="1" applyBorder="1"/>
    <xf numFmtId="0" fontId="3" fillId="2" borderId="6" xfId="0" applyFont="1" applyFill="1" applyBorder="1" applyAlignment="1">
      <alignment horizontal="center"/>
    </xf>
    <xf numFmtId="166" fontId="3" fillId="2" borderId="6" xfId="0" applyNumberFormat="1" applyFont="1" applyFill="1" applyBorder="1"/>
    <xf numFmtId="0" fontId="2" fillId="2" borderId="15" xfId="0" applyFont="1" applyFill="1" applyBorder="1"/>
    <xf numFmtId="4" fontId="2" fillId="2" borderId="6" xfId="0" applyNumberFormat="1" applyFont="1" applyFill="1" applyBorder="1" applyAlignment="1">
      <alignment horizontal="center"/>
    </xf>
    <xf numFmtId="4" fontId="2" fillId="2" borderId="15" xfId="0" applyNumberFormat="1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66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14" fontId="6" fillId="2" borderId="0" xfId="0" applyNumberFormat="1" applyFont="1" applyFill="1"/>
    <xf numFmtId="0" fontId="1" fillId="4" borderId="20" xfId="0" applyFont="1" applyFill="1" applyBorder="1"/>
    <xf numFmtId="8" fontId="1" fillId="4" borderId="21" xfId="0" applyNumberFormat="1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1" fillId="5" borderId="0" xfId="0" applyFont="1" applyFill="1"/>
    <xf numFmtId="0" fontId="6" fillId="5" borderId="0" xfId="0" applyFont="1" applyFill="1"/>
    <xf numFmtId="0" fontId="1" fillId="6" borderId="0" xfId="0" applyFont="1" applyFill="1"/>
    <xf numFmtId="0" fontId="6" fillId="6" borderId="0" xfId="0" applyFont="1" applyFill="1"/>
    <xf numFmtId="0" fontId="1" fillId="5" borderId="4" xfId="0" applyFont="1" applyFill="1" applyBorder="1"/>
    <xf numFmtId="0" fontId="1" fillId="5" borderId="5" xfId="0" applyFont="1" applyFill="1" applyBorder="1"/>
    <xf numFmtId="14" fontId="1" fillId="5" borderId="0" xfId="0" applyNumberFormat="1" applyFont="1" applyFill="1"/>
    <xf numFmtId="0" fontId="5" fillId="5" borderId="0" xfId="0" applyFont="1" applyFill="1"/>
    <xf numFmtId="0" fontId="1" fillId="5" borderId="17" xfId="0" applyFont="1" applyFill="1" applyBorder="1"/>
    <xf numFmtId="0" fontId="5" fillId="5" borderId="18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14" fontId="2" fillId="3" borderId="6" xfId="0" applyNumberFormat="1" applyFont="1" applyFill="1" applyBorder="1" applyProtection="1">
      <protection locked="0"/>
    </xf>
    <xf numFmtId="4" fontId="2" fillId="3" borderId="6" xfId="0" applyNumberFormat="1" applyFont="1" applyFill="1" applyBorder="1" applyProtection="1">
      <protection locked="0"/>
    </xf>
    <xf numFmtId="3" fontId="2" fillId="3" borderId="6" xfId="0" applyNumberFormat="1" applyFont="1" applyFill="1" applyBorder="1" applyProtection="1">
      <protection locked="0"/>
    </xf>
    <xf numFmtId="164" fontId="2" fillId="3" borderId="6" xfId="0" applyNumberFormat="1" applyFont="1" applyFill="1" applyBorder="1" applyProtection="1">
      <protection locked="0"/>
    </xf>
    <xf numFmtId="165" fontId="2" fillId="3" borderId="6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3" fontId="2" fillId="3" borderId="11" xfId="0" applyNumberFormat="1" applyFont="1" applyFill="1" applyBorder="1" applyProtection="1">
      <protection locked="0"/>
    </xf>
    <xf numFmtId="164" fontId="2" fillId="3" borderId="11" xfId="0" applyNumberFormat="1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</cellXfs>
  <cellStyles count="1">
    <cellStyle name="Normal" xfId="0" builtinId="0"/>
  </cellStyles>
  <dxfs count="5">
    <dxf>
      <font>
        <strike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688974</xdr:colOff>
      <xdr:row>6</xdr:row>
      <xdr:rowOff>126841</xdr:rowOff>
    </xdr:from>
    <xdr:ext cx="2632325" cy="2228987"/>
    <xdr:pic>
      <xdr:nvPicPr>
        <xdr:cNvPr id="2" name="Picture 1">
          <a:extLst>
            <a:ext uri="{FF2B5EF4-FFF2-40B4-BE49-F238E27FC236}">
              <a16:creationId xmlns:a16="http://schemas.microsoft.com/office/drawing/2014/main" id="{41E20ECF-821F-4C73-B1B9-A61AF17B0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5287" y="1325404"/>
          <a:ext cx="2632325" cy="2228987"/>
        </a:xfrm>
        <a:prstGeom prst="rect">
          <a:avLst/>
        </a:prstGeom>
        <a:solidFill>
          <a:sysClr val="windowText" lastClr="000000"/>
        </a:solidFill>
      </xdr:spPr>
    </xdr:pic>
    <xdr:clientData/>
  </xdr:oneCellAnchor>
  <xdr:twoCellAnchor editAs="oneCell">
    <xdr:from>
      <xdr:col>2</xdr:col>
      <xdr:colOff>895351</xdr:colOff>
      <xdr:row>0</xdr:row>
      <xdr:rowOff>161925</xdr:rowOff>
    </xdr:from>
    <xdr:to>
      <xdr:col>4</xdr:col>
      <xdr:colOff>264360</xdr:colOff>
      <xdr:row>3</xdr:row>
      <xdr:rowOff>19916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10ADC8-2417-4BC1-9274-B36EC2C35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161925"/>
          <a:ext cx="217888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2408-2B20-4971-B9C6-6438B7A9E85B}">
  <dimension ref="A1:BC929"/>
  <sheetViews>
    <sheetView tabSelected="1" zoomScale="80" zoomScaleNormal="80" workbookViewId="0">
      <pane ySplit="1048576" topLeftCell="A1048576" activePane="bottomLeft" state="frozen"/>
      <selection activeCell="C1" sqref="C1"/>
      <selection pane="bottomLeft" activeCell="B3" sqref="B3"/>
    </sheetView>
  </sheetViews>
  <sheetFormatPr defaultColWidth="0" defaultRowHeight="15" zeroHeight="1" x14ac:dyDescent="0.25"/>
  <cols>
    <col min="1" max="1" width="7.7109375" style="4" customWidth="1"/>
    <col min="2" max="2" width="35" style="4" customWidth="1"/>
    <col min="3" max="3" width="16.85546875" style="4" customWidth="1"/>
    <col min="4" max="4" width="25.28515625" style="4" customWidth="1"/>
    <col min="5" max="5" width="21.140625" style="4" customWidth="1"/>
    <col min="6" max="6" width="22.85546875" style="4" customWidth="1"/>
    <col min="7" max="7" width="12.140625" style="4" bestFit="1" customWidth="1"/>
    <col min="8" max="12" width="9.140625" style="4" customWidth="1"/>
    <col min="13" max="13" width="9.85546875" style="4" hidden="1"/>
    <col min="14" max="16" width="0" style="61" hidden="1"/>
    <col min="17" max="55" width="0" style="60" hidden="1"/>
    <col min="56" max="16384" width="9.140625" style="4" hidden="1"/>
  </cols>
  <sheetData>
    <row r="1" spans="1:49" ht="15.75" thickBot="1" x14ac:dyDescent="0.3">
      <c r="A1" s="1"/>
      <c r="B1" s="2"/>
      <c r="C1" s="2"/>
      <c r="D1" s="2"/>
      <c r="E1" s="2"/>
      <c r="F1" s="2"/>
      <c r="G1" s="54"/>
      <c r="H1" s="54"/>
      <c r="I1" s="54"/>
      <c r="J1" s="54"/>
      <c r="K1" s="54"/>
      <c r="L1" s="54"/>
      <c r="M1" s="55"/>
      <c r="N1" s="59"/>
      <c r="O1" s="59"/>
      <c r="P1" s="59"/>
      <c r="Q1" s="58"/>
      <c r="R1" s="58"/>
      <c r="S1" s="58"/>
      <c r="T1" s="58"/>
      <c r="U1" s="58"/>
      <c r="V1" s="59"/>
      <c r="W1" s="59"/>
      <c r="X1" s="59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</row>
    <row r="2" spans="1:49" ht="15.75" thickBot="1" x14ac:dyDescent="0.3">
      <c r="A2" s="5"/>
      <c r="B2" s="49" t="s">
        <v>52</v>
      </c>
      <c r="C2" s="3"/>
      <c r="D2" s="3"/>
      <c r="E2" s="3"/>
      <c r="F2" s="52" t="s">
        <v>53</v>
      </c>
      <c r="G2" s="56"/>
      <c r="H2" s="56"/>
      <c r="I2" s="56"/>
      <c r="J2" s="56"/>
      <c r="K2" s="56"/>
      <c r="L2" s="56"/>
      <c r="M2" s="57"/>
      <c r="N2" s="59"/>
      <c r="O2" s="59"/>
      <c r="P2" s="59"/>
      <c r="Q2" s="58"/>
      <c r="R2" s="58"/>
      <c r="S2" s="58"/>
      <c r="T2" s="58"/>
      <c r="U2" s="58"/>
      <c r="V2" s="59"/>
      <c r="W2" s="59"/>
      <c r="X2" s="59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</row>
    <row r="3" spans="1:49" ht="15.75" thickBot="1" x14ac:dyDescent="0.3">
      <c r="A3" s="5"/>
      <c r="B3" s="78"/>
      <c r="C3" s="3"/>
      <c r="D3" s="3"/>
      <c r="E3" s="3"/>
      <c r="F3" s="53">
        <f ca="1">E18-F18</f>
        <v>83.418857386180207</v>
      </c>
      <c r="G3" s="56"/>
      <c r="H3" s="56"/>
      <c r="I3" s="56"/>
      <c r="J3" s="56"/>
      <c r="K3" s="56"/>
      <c r="L3" s="56"/>
      <c r="M3" s="57"/>
      <c r="N3" s="59"/>
      <c r="O3" s="59"/>
      <c r="P3" s="59"/>
      <c r="Q3" s="58"/>
      <c r="R3" s="58"/>
      <c r="S3" s="58"/>
      <c r="T3" s="58" t="s">
        <v>51</v>
      </c>
      <c r="U3" s="58"/>
      <c r="V3" s="59"/>
      <c r="W3" s="59"/>
      <c r="X3" s="59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</row>
    <row r="4" spans="1:49" ht="15.75" thickBot="1" x14ac:dyDescent="0.3">
      <c r="A4" s="5"/>
      <c r="B4" s="3"/>
      <c r="C4" s="3"/>
      <c r="D4" s="3"/>
      <c r="E4" s="7"/>
      <c r="F4" s="7"/>
      <c r="G4" s="56"/>
      <c r="H4" s="56"/>
      <c r="I4" s="56"/>
      <c r="J4" s="56"/>
      <c r="K4" s="56"/>
      <c r="L4" s="56"/>
      <c r="M4" s="57"/>
      <c r="N4" s="59"/>
      <c r="O4" s="59"/>
      <c r="P4" s="59"/>
      <c r="Q4" s="58"/>
      <c r="R4" s="58"/>
      <c r="S4" s="58"/>
      <c r="T4" s="58" t="s">
        <v>14</v>
      </c>
      <c r="U4" s="58"/>
      <c r="V4" s="59"/>
      <c r="W4" s="59"/>
      <c r="X4" s="59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</row>
    <row r="5" spans="1:49" ht="16.5" thickTop="1" thickBot="1" x14ac:dyDescent="0.3">
      <c r="A5" s="5"/>
      <c r="B5" s="8" t="s">
        <v>0</v>
      </c>
      <c r="C5" s="70">
        <v>43101</v>
      </c>
      <c r="D5" s="9"/>
      <c r="E5" s="10" t="s">
        <v>1</v>
      </c>
      <c r="F5" s="11" t="s">
        <v>2</v>
      </c>
      <c r="G5" s="56"/>
      <c r="H5" s="56"/>
      <c r="I5" s="56"/>
      <c r="J5" s="56"/>
      <c r="K5" s="56"/>
      <c r="L5" s="56"/>
      <c r="M5" s="57"/>
      <c r="N5" s="59"/>
      <c r="O5" s="59"/>
      <c r="P5" s="59"/>
      <c r="Q5" s="58"/>
      <c r="R5" s="58"/>
      <c r="S5" s="58"/>
      <c r="T5" s="58"/>
      <c r="U5" s="58"/>
      <c r="V5" s="59"/>
      <c r="W5" s="59"/>
      <c r="X5" s="59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</row>
    <row r="6" spans="1:49" ht="16.5" thickTop="1" thickBot="1" x14ac:dyDescent="0.3">
      <c r="A6" s="5"/>
      <c r="B6" s="8" t="s">
        <v>3</v>
      </c>
      <c r="C6" s="71">
        <v>200000</v>
      </c>
      <c r="D6" s="13" t="s">
        <v>4</v>
      </c>
      <c r="E6" s="12">
        <f>C6</f>
        <v>200000</v>
      </c>
      <c r="F6" s="14">
        <f ca="1">C25</f>
        <v>193438.90296875002</v>
      </c>
      <c r="G6" s="56"/>
      <c r="H6" s="56"/>
      <c r="I6" s="56"/>
      <c r="J6" s="56"/>
      <c r="K6" s="56"/>
      <c r="L6" s="56"/>
      <c r="M6" s="57"/>
      <c r="N6" s="59"/>
      <c r="O6" s="59"/>
      <c r="P6" s="59"/>
      <c r="Q6" s="58"/>
      <c r="R6" s="58"/>
      <c r="S6" s="58"/>
      <c r="T6" s="58"/>
      <c r="U6" s="58"/>
      <c r="V6" s="59"/>
      <c r="W6" s="59"/>
      <c r="X6" s="59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</row>
    <row r="7" spans="1:49" ht="16.5" thickTop="1" thickBot="1" x14ac:dyDescent="0.3">
      <c r="A7" s="5"/>
      <c r="B7" s="8" t="s">
        <v>5</v>
      </c>
      <c r="C7" s="71">
        <v>189950</v>
      </c>
      <c r="D7" s="13"/>
      <c r="E7" s="12"/>
      <c r="F7" s="14"/>
      <c r="G7" s="56"/>
      <c r="H7" s="56"/>
      <c r="I7" s="56"/>
      <c r="J7" s="56"/>
      <c r="K7" s="56"/>
      <c r="L7" s="56"/>
      <c r="M7" s="57"/>
      <c r="N7" s="59">
        <v>1</v>
      </c>
      <c r="O7" s="59">
        <v>0.8</v>
      </c>
      <c r="P7" s="59"/>
      <c r="Q7" s="58"/>
      <c r="R7" s="58"/>
      <c r="S7" s="58"/>
      <c r="T7" s="58"/>
      <c r="U7" s="58"/>
      <c r="V7" s="59"/>
      <c r="W7" s="59"/>
      <c r="X7" s="59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</row>
    <row r="8" spans="1:49" ht="16.5" thickTop="1" thickBot="1" x14ac:dyDescent="0.3">
      <c r="A8" s="5"/>
      <c r="B8" s="8" t="s">
        <v>6</v>
      </c>
      <c r="C8" s="72">
        <v>360</v>
      </c>
      <c r="D8" s="16" t="s">
        <v>7</v>
      </c>
      <c r="E8" s="17">
        <f>C9</f>
        <v>4.4999999999999998E-2</v>
      </c>
      <c r="F8" s="77">
        <v>3.2500000000000001E-2</v>
      </c>
      <c r="G8" s="56"/>
      <c r="H8" s="56"/>
      <c r="I8" s="56"/>
      <c r="J8" s="56"/>
      <c r="K8" s="56"/>
      <c r="L8" s="56"/>
      <c r="M8" s="57"/>
      <c r="N8" s="59">
        <v>2</v>
      </c>
      <c r="O8" s="59">
        <v>0.78</v>
      </c>
      <c r="P8" s="59"/>
      <c r="Q8" s="58"/>
      <c r="R8" s="58"/>
      <c r="S8" s="58"/>
      <c r="T8" s="58"/>
      <c r="U8" s="58"/>
      <c r="V8" s="59"/>
      <c r="W8" s="59"/>
      <c r="X8" s="59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</row>
    <row r="9" spans="1:49" ht="16.5" thickTop="1" thickBot="1" x14ac:dyDescent="0.3">
      <c r="A9" s="5"/>
      <c r="B9" s="8" t="s">
        <v>8</v>
      </c>
      <c r="C9" s="73">
        <v>4.4999999999999998E-2</v>
      </c>
      <c r="D9" s="13" t="s">
        <v>9</v>
      </c>
      <c r="E9" s="15">
        <f>C8</f>
        <v>360</v>
      </c>
      <c r="F9" s="76">
        <v>300</v>
      </c>
      <c r="G9" s="56"/>
      <c r="H9" s="56"/>
      <c r="I9" s="56"/>
      <c r="J9" s="56"/>
      <c r="K9" s="56"/>
      <c r="L9" s="56"/>
      <c r="M9" s="57"/>
      <c r="N9" s="59">
        <v>3</v>
      </c>
      <c r="O9" s="59">
        <v>0.76</v>
      </c>
      <c r="P9" s="59"/>
      <c r="Q9" s="58"/>
      <c r="R9" s="58"/>
      <c r="S9" s="58"/>
      <c r="T9" s="58"/>
      <c r="U9" s="58"/>
      <c r="V9" s="59"/>
      <c r="W9" s="59"/>
      <c r="X9" s="59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</row>
    <row r="10" spans="1:49" ht="16.5" thickTop="1" thickBot="1" x14ac:dyDescent="0.3">
      <c r="A10" s="5"/>
      <c r="B10" s="8" t="s">
        <v>10</v>
      </c>
      <c r="C10" s="74">
        <v>8.5000000000000006E-3</v>
      </c>
      <c r="D10" s="13" t="s">
        <v>11</v>
      </c>
      <c r="E10" s="15">
        <f ca="1">E9-C12</f>
        <v>327</v>
      </c>
      <c r="F10" s="76">
        <f>F9</f>
        <v>300</v>
      </c>
      <c r="G10" s="56"/>
      <c r="H10" s="56"/>
      <c r="I10" s="56"/>
      <c r="J10" s="56"/>
      <c r="K10" s="56"/>
      <c r="L10" s="56"/>
      <c r="M10" s="57"/>
      <c r="N10" s="59">
        <v>4</v>
      </c>
      <c r="O10" s="59">
        <v>0.74</v>
      </c>
      <c r="P10" s="59"/>
      <c r="Q10" s="58"/>
      <c r="R10" s="58"/>
      <c r="S10" s="58"/>
      <c r="T10" s="58"/>
      <c r="U10" s="58"/>
      <c r="V10" s="59"/>
      <c r="W10" s="59"/>
      <c r="X10" s="59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</row>
    <row r="11" spans="1:49" ht="16.5" thickTop="1" thickBot="1" x14ac:dyDescent="0.3">
      <c r="A11" s="5"/>
      <c r="B11" s="8" t="s">
        <v>12</v>
      </c>
      <c r="C11" s="12">
        <f>C6-(C6/1.0175)</f>
        <v>3439.8034398034506</v>
      </c>
      <c r="D11" s="19" t="s">
        <v>13</v>
      </c>
      <c r="E11" s="75" t="s">
        <v>14</v>
      </c>
      <c r="F11" s="75" t="s">
        <v>14</v>
      </c>
      <c r="G11" s="56"/>
      <c r="H11" s="56"/>
      <c r="I11" s="56"/>
      <c r="J11" s="56"/>
      <c r="K11" s="56"/>
      <c r="L11" s="56"/>
      <c r="M11" s="57"/>
      <c r="N11" s="59">
        <v>5</v>
      </c>
      <c r="O11" s="59">
        <v>0.72000000000000008</v>
      </c>
      <c r="P11" s="59"/>
      <c r="Q11" s="58"/>
      <c r="R11" s="58"/>
      <c r="S11" s="58"/>
      <c r="T11" s="58"/>
      <c r="U11" s="58"/>
      <c r="V11" s="59"/>
      <c r="W11" s="59"/>
      <c r="X11" s="59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</row>
    <row r="12" spans="1:49" ht="16.5" thickTop="1" thickBot="1" x14ac:dyDescent="0.3">
      <c r="A12" s="5"/>
      <c r="B12" s="8" t="s">
        <v>15</v>
      </c>
      <c r="C12" s="8">
        <f ca="1">DATEDIF(C5,C27,"m")</f>
        <v>33</v>
      </c>
      <c r="D12" s="19" t="s">
        <v>16</v>
      </c>
      <c r="E12" s="18">
        <f>C10</f>
        <v>8.5000000000000006E-3</v>
      </c>
      <c r="F12" s="20">
        <v>8.0000000000000002E-3</v>
      </c>
      <c r="G12" s="56"/>
      <c r="H12" s="56"/>
      <c r="I12" s="56"/>
      <c r="J12" s="56"/>
      <c r="K12" s="56"/>
      <c r="L12" s="56"/>
      <c r="M12" s="57"/>
      <c r="N12" s="59">
        <v>6</v>
      </c>
      <c r="O12" s="59">
        <v>0.70000000000000007</v>
      </c>
      <c r="P12" s="59"/>
      <c r="Q12" s="58"/>
      <c r="R12" s="58"/>
      <c r="S12" s="58"/>
      <c r="T12" s="58"/>
      <c r="U12" s="58"/>
      <c r="V12" s="59"/>
      <c r="W12" s="59"/>
      <c r="X12" s="59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</row>
    <row r="13" spans="1:49" ht="16.5" thickTop="1" thickBot="1" x14ac:dyDescent="0.3">
      <c r="A13" s="5"/>
      <c r="B13" s="8" t="s">
        <v>17</v>
      </c>
      <c r="C13" s="8">
        <f ca="1">INDEX(O7:O42,MATCH(C12,N7:N42,0),0)</f>
        <v>0.16000000000000003</v>
      </c>
      <c r="D13" s="21" t="s">
        <v>18</v>
      </c>
      <c r="E13" s="22">
        <f>E12+E8</f>
        <v>5.3499999999999999E-2</v>
      </c>
      <c r="F13" s="23">
        <f>F12+F8</f>
        <v>4.0500000000000001E-2</v>
      </c>
      <c r="G13" s="56"/>
      <c r="H13" s="56"/>
      <c r="I13" s="56"/>
      <c r="J13" s="56"/>
      <c r="K13" s="56"/>
      <c r="L13" s="56"/>
      <c r="M13" s="57"/>
      <c r="N13" s="59">
        <v>7</v>
      </c>
      <c r="O13" s="59">
        <v>0.68</v>
      </c>
      <c r="P13" s="59"/>
      <c r="Q13" s="58"/>
      <c r="R13" s="58"/>
      <c r="S13" s="58"/>
      <c r="T13" s="58"/>
      <c r="U13" s="58"/>
      <c r="V13" s="59"/>
      <c r="W13" s="59"/>
      <c r="X13" s="59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</row>
    <row r="14" spans="1:49" ht="16.5" thickTop="1" thickBot="1" x14ac:dyDescent="0.3">
      <c r="A14" s="5"/>
      <c r="B14" s="8" t="s">
        <v>19</v>
      </c>
      <c r="C14" s="24">
        <f ca="1">C11*C13</f>
        <v>550.36855036855218</v>
      </c>
      <c r="D14" s="21"/>
      <c r="E14" s="22"/>
      <c r="F14" s="23"/>
      <c r="G14" s="56"/>
      <c r="H14" s="56"/>
      <c r="I14" s="56"/>
      <c r="J14" s="56"/>
      <c r="K14" s="56"/>
      <c r="L14" s="56"/>
      <c r="M14" s="57"/>
      <c r="N14" s="59">
        <v>8</v>
      </c>
      <c r="O14" s="59">
        <v>0.66</v>
      </c>
      <c r="P14" s="59"/>
      <c r="Q14" s="58"/>
      <c r="R14" s="58"/>
      <c r="S14" s="58"/>
      <c r="T14" s="58"/>
      <c r="U14" s="58"/>
      <c r="V14" s="59"/>
      <c r="W14" s="59"/>
      <c r="X14" s="59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</row>
    <row r="15" spans="1:49" ht="16.5" thickTop="1" thickBot="1" x14ac:dyDescent="0.3">
      <c r="A15" s="5"/>
      <c r="B15" s="8" t="s">
        <v>20</v>
      </c>
      <c r="C15" s="25">
        <f>((C7*C9)/360)*30</f>
        <v>712.3125</v>
      </c>
      <c r="D15" s="21" t="s">
        <v>21</v>
      </c>
      <c r="E15" s="26">
        <f>PMT(E8/12,E9,E6)*-1</f>
        <v>1013.3706196517612</v>
      </c>
      <c r="F15" s="27">
        <f ca="1">PMT(F8/12,F9,F6)*-1</f>
        <v>942.65916028641448</v>
      </c>
      <c r="G15" s="56"/>
      <c r="H15" s="56"/>
      <c r="I15" s="56"/>
      <c r="J15" s="56"/>
      <c r="K15" s="56"/>
      <c r="L15" s="56"/>
      <c r="M15" s="57"/>
      <c r="N15" s="59">
        <v>9</v>
      </c>
      <c r="O15" s="59">
        <v>0.64</v>
      </c>
      <c r="P15" s="59"/>
      <c r="Q15" s="58"/>
      <c r="R15" s="58"/>
      <c r="S15" s="58"/>
      <c r="T15" s="58"/>
      <c r="U15" s="58"/>
      <c r="V15" s="59"/>
      <c r="W15" s="59"/>
      <c r="X15" s="59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</row>
    <row r="16" spans="1:49" ht="16.5" thickTop="1" thickBot="1" x14ac:dyDescent="0.3">
      <c r="A16" s="5"/>
      <c r="B16" s="28" t="s">
        <v>22</v>
      </c>
      <c r="C16" s="12">
        <f>C7+C15</f>
        <v>190662.3125</v>
      </c>
      <c r="D16" s="21" t="s">
        <v>23</v>
      </c>
      <c r="E16" s="25">
        <f>E6*E12/12</f>
        <v>141.66666666666669</v>
      </c>
      <c r="F16" s="27">
        <f ca="1">(F6*F12)/12</f>
        <v>128.95926864583336</v>
      </c>
      <c r="G16" s="56"/>
      <c r="H16" s="56"/>
      <c r="I16" s="56"/>
      <c r="J16" s="56"/>
      <c r="K16" s="56"/>
      <c r="L16" s="56"/>
      <c r="M16" s="57"/>
      <c r="N16" s="59">
        <v>10</v>
      </c>
      <c r="O16" s="59">
        <v>0.62000000000000011</v>
      </c>
      <c r="P16" s="59"/>
      <c r="Q16" s="58"/>
      <c r="R16" s="58"/>
      <c r="S16" s="58"/>
      <c r="T16" s="58"/>
      <c r="U16" s="58"/>
      <c r="V16" s="59"/>
      <c r="W16" s="59"/>
      <c r="X16" s="5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</row>
    <row r="17" spans="1:49" ht="16.5" thickTop="1" thickBot="1" x14ac:dyDescent="0.3">
      <c r="A17" s="5"/>
      <c r="B17" s="28"/>
      <c r="C17" s="8"/>
      <c r="D17" s="21"/>
      <c r="E17" s="25"/>
      <c r="F17" s="27"/>
      <c r="G17" s="56"/>
      <c r="H17" s="56"/>
      <c r="I17" s="56"/>
      <c r="J17" s="56"/>
      <c r="K17" s="56"/>
      <c r="L17" s="56"/>
      <c r="M17" s="57"/>
      <c r="N17" s="59">
        <v>11</v>
      </c>
      <c r="O17" s="59">
        <v>0.60000000000000009</v>
      </c>
      <c r="P17" s="59"/>
      <c r="Q17" s="58"/>
      <c r="R17" s="58"/>
      <c r="S17" s="58"/>
      <c r="T17" s="58"/>
      <c r="U17" s="58"/>
      <c r="V17" s="59"/>
      <c r="W17" s="59"/>
      <c r="X17" s="59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</row>
    <row r="18" spans="1:49" ht="16.5" thickTop="1" thickBot="1" x14ac:dyDescent="0.3">
      <c r="A18" s="5"/>
      <c r="B18" s="8" t="s">
        <v>24</v>
      </c>
      <c r="C18" s="8"/>
      <c r="D18" s="29" t="s">
        <v>22</v>
      </c>
      <c r="E18" s="30">
        <f>SUM(E15:E16)</f>
        <v>1155.037286318428</v>
      </c>
      <c r="F18" s="31">
        <f ca="1">SUM(F15:F16)</f>
        <v>1071.6184289322478</v>
      </c>
      <c r="G18" s="56"/>
      <c r="H18" s="56"/>
      <c r="I18" s="56"/>
      <c r="J18" s="56"/>
      <c r="K18" s="56"/>
      <c r="L18" s="56"/>
      <c r="M18" s="57"/>
      <c r="N18" s="59">
        <v>12</v>
      </c>
      <c r="O18" s="59">
        <v>0.58000000000000007</v>
      </c>
      <c r="P18" s="59"/>
      <c r="Q18" s="58"/>
      <c r="R18" s="58"/>
      <c r="S18" s="58"/>
      <c r="T18" s="58"/>
      <c r="U18" s="58"/>
      <c r="V18" s="59"/>
      <c r="W18" s="59"/>
      <c r="X18" s="59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</row>
    <row r="19" spans="1:49" ht="16.5" thickTop="1" thickBot="1" x14ac:dyDescent="0.3">
      <c r="A19" s="5"/>
      <c r="B19" s="32" t="s">
        <v>25</v>
      </c>
      <c r="C19" s="12">
        <f ca="1">C14</f>
        <v>550.36855036855218</v>
      </c>
      <c r="D19" s="33"/>
      <c r="E19" s="34"/>
      <c r="F19" s="34"/>
      <c r="G19" s="56"/>
      <c r="H19" s="56"/>
      <c r="I19" s="56"/>
      <c r="J19" s="56"/>
      <c r="K19" s="56"/>
      <c r="L19" s="56"/>
      <c r="M19" s="57"/>
      <c r="N19" s="59">
        <v>13</v>
      </c>
      <c r="O19" s="59">
        <v>0.56000000000000005</v>
      </c>
      <c r="P19" s="59"/>
      <c r="Q19" s="58"/>
      <c r="R19" s="58"/>
      <c r="S19" s="58"/>
      <c r="T19" s="58"/>
      <c r="U19" s="58"/>
      <c r="V19" s="59"/>
      <c r="W19" s="59"/>
      <c r="X19" s="59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</row>
    <row r="20" spans="1:49" ht="16.5" thickTop="1" thickBot="1" x14ac:dyDescent="0.3">
      <c r="A20" s="5"/>
      <c r="B20" s="32" t="s">
        <v>26</v>
      </c>
      <c r="C20" s="8"/>
      <c r="D20" s="33"/>
      <c r="E20" s="34" t="s">
        <v>27</v>
      </c>
      <c r="F20" s="34" t="s">
        <v>28</v>
      </c>
      <c r="G20" s="50" t="s">
        <v>29</v>
      </c>
      <c r="H20" s="50"/>
      <c r="I20" s="56"/>
      <c r="J20" s="56"/>
      <c r="K20" s="56"/>
      <c r="L20" s="56"/>
      <c r="M20" s="57"/>
      <c r="N20" s="59">
        <v>14</v>
      </c>
      <c r="O20" s="59">
        <v>0.54</v>
      </c>
      <c r="P20" s="59"/>
      <c r="Q20" s="58"/>
      <c r="R20" s="58"/>
      <c r="S20" s="58"/>
      <c r="T20" s="58"/>
      <c r="U20" s="58"/>
      <c r="V20" s="59"/>
      <c r="W20" s="59"/>
      <c r="X20" s="59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</row>
    <row r="21" spans="1:49" ht="16.5" thickTop="1" thickBot="1" x14ac:dyDescent="0.3">
      <c r="A21" s="5"/>
      <c r="B21" s="32" t="s">
        <v>30</v>
      </c>
      <c r="C21" s="12">
        <f ca="1">(C16-C19)*0.0175</f>
        <v>3326.9590191185507</v>
      </c>
      <c r="D21" s="35"/>
      <c r="E21" s="7"/>
      <c r="F21" s="7"/>
      <c r="G21" s="50"/>
      <c r="H21" s="50"/>
      <c r="I21" s="56"/>
      <c r="J21" s="56"/>
      <c r="K21" s="56"/>
      <c r="L21" s="56"/>
      <c r="M21" s="57"/>
      <c r="N21" s="59">
        <v>15</v>
      </c>
      <c r="O21" s="59">
        <v>0.52</v>
      </c>
      <c r="P21" s="59"/>
      <c r="Q21" s="58"/>
      <c r="R21" s="58"/>
      <c r="S21" s="58"/>
      <c r="T21" s="58"/>
      <c r="U21" s="58"/>
      <c r="V21" s="59"/>
      <c r="W21" s="59"/>
      <c r="X21" s="59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</row>
    <row r="22" spans="1:49" ht="16.5" thickTop="1" thickBot="1" x14ac:dyDescent="0.3">
      <c r="A22" s="5"/>
      <c r="B22" s="36"/>
      <c r="C22" s="36"/>
      <c r="D22" s="13" t="s">
        <v>31</v>
      </c>
      <c r="E22" s="37" t="str">
        <f>IF((AND(E11="Arm",F11="Fixed")),"YES","NO")</f>
        <v>NO</v>
      </c>
      <c r="F22" s="38" t="str">
        <f>IF((AND(E22="YES",F13&lt;=E13+2%)),"PASS","FAIL")</f>
        <v>FAIL</v>
      </c>
      <c r="G22" s="50" t="s">
        <v>32</v>
      </c>
      <c r="H22" s="50"/>
      <c r="I22" s="56"/>
      <c r="J22" s="56"/>
      <c r="K22" s="56"/>
      <c r="L22" s="56"/>
      <c r="M22" s="57"/>
      <c r="N22" s="59">
        <v>16</v>
      </c>
      <c r="O22" s="59">
        <v>0.5</v>
      </c>
      <c r="P22" s="59"/>
      <c r="Q22" s="58"/>
      <c r="R22" s="58"/>
      <c r="S22" s="58"/>
      <c r="T22" s="58"/>
      <c r="U22" s="58"/>
      <c r="V22" s="59"/>
      <c r="W22" s="59"/>
      <c r="X22" s="59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</row>
    <row r="23" spans="1:49" ht="20.25" thickTop="1" thickBot="1" x14ac:dyDescent="0.35">
      <c r="A23" s="5"/>
      <c r="B23" s="39" t="s">
        <v>33</v>
      </c>
      <c r="C23" s="40">
        <f ca="1">IF(C19&lt;C21,(C16-C19),(C16-C21))</f>
        <v>190111.94394963144</v>
      </c>
      <c r="D23" s="19" t="s">
        <v>34</v>
      </c>
      <c r="E23" s="37" t="str">
        <f>IF((AND(E11="Fixed",F11="Fixed")),"YES","NO")</f>
        <v>YES</v>
      </c>
      <c r="F23" s="38" t="str">
        <f>IF((AND(E23="YES",F13&lt;=E13-0.5%)),"PASS","FAIL")</f>
        <v>PASS</v>
      </c>
      <c r="G23" s="50" t="s">
        <v>35</v>
      </c>
      <c r="H23" s="50"/>
      <c r="I23" s="56"/>
      <c r="J23" s="56"/>
      <c r="K23" s="56"/>
      <c r="L23" s="56"/>
      <c r="M23" s="57"/>
      <c r="N23" s="59">
        <v>17</v>
      </c>
      <c r="O23" s="59">
        <v>0.48000000000000004</v>
      </c>
      <c r="P23" s="59"/>
      <c r="Q23" s="58"/>
      <c r="R23" s="58"/>
      <c r="S23" s="58"/>
      <c r="T23" s="58"/>
      <c r="U23" s="58"/>
      <c r="V23" s="59"/>
      <c r="W23" s="59"/>
      <c r="X23" s="59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</row>
    <row r="24" spans="1:49" ht="16.5" thickTop="1" thickBot="1" x14ac:dyDescent="0.3">
      <c r="A24" s="5"/>
      <c r="B24" s="36"/>
      <c r="C24" s="36"/>
      <c r="D24" s="32" t="s">
        <v>36</v>
      </c>
      <c r="E24" s="41" t="str">
        <f>IF((AND(E11="Fixed",F11="Arm")),"YES","NO")</f>
        <v>NO</v>
      </c>
      <c r="F24" s="38" t="str">
        <f>IF((AND(E24="YES",E13&gt;=F13+2%)),"PASS","FAIL")</f>
        <v>FAIL</v>
      </c>
      <c r="G24" s="50" t="s">
        <v>37</v>
      </c>
      <c r="H24" s="50"/>
      <c r="I24" s="56"/>
      <c r="J24" s="56"/>
      <c r="K24" s="56"/>
      <c r="L24" s="56"/>
      <c r="M24" s="57"/>
      <c r="N24" s="59">
        <v>18</v>
      </c>
      <c r="O24" s="59">
        <v>0.46</v>
      </c>
      <c r="P24" s="59"/>
      <c r="Q24" s="58"/>
      <c r="R24" s="58"/>
      <c r="S24" s="58"/>
      <c r="T24" s="58"/>
      <c r="U24" s="58"/>
      <c r="V24" s="59"/>
      <c r="W24" s="59"/>
      <c r="X24" s="59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</row>
    <row r="25" spans="1:49" ht="20.25" thickTop="1" thickBot="1" x14ac:dyDescent="0.35">
      <c r="A25" s="5"/>
      <c r="B25" s="39" t="s">
        <v>38</v>
      </c>
      <c r="C25" s="40">
        <f ca="1">C23*1.0175</f>
        <v>193438.90296875002</v>
      </c>
      <c r="D25" s="42" t="s">
        <v>39</v>
      </c>
      <c r="E25" s="43" t="str">
        <f>IF((AND(E11="Arm",F11="Arm")),"YES","NO")</f>
        <v>NO</v>
      </c>
      <c r="F25" s="38" t="str">
        <f ca="1">IF((AND(E25="YES",F16&lt;=E16+2)),"PASS","FAIL")</f>
        <v>FAIL</v>
      </c>
      <c r="G25" s="50"/>
      <c r="H25" s="50"/>
      <c r="I25" s="56"/>
      <c r="J25" s="56"/>
      <c r="K25" s="56"/>
      <c r="L25" s="56"/>
      <c r="M25" s="57"/>
      <c r="N25" s="59">
        <v>19</v>
      </c>
      <c r="O25" s="59">
        <v>0.44000000000000006</v>
      </c>
      <c r="P25" s="59"/>
      <c r="Q25" s="58"/>
      <c r="R25" s="58"/>
      <c r="S25" s="58"/>
      <c r="T25" s="58"/>
      <c r="U25" s="58"/>
      <c r="V25" s="59"/>
      <c r="W25" s="59"/>
      <c r="X25" s="59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</row>
    <row r="26" spans="1:49" ht="16.5" thickTop="1" thickBot="1" x14ac:dyDescent="0.3">
      <c r="A26" s="5"/>
      <c r="B26" s="3"/>
      <c r="C26" s="3"/>
      <c r="D26" s="35"/>
      <c r="E26" s="7"/>
      <c r="F26" s="7"/>
      <c r="G26" s="50"/>
      <c r="H26" s="50"/>
      <c r="I26" s="56"/>
      <c r="J26" s="56"/>
      <c r="K26" s="56"/>
      <c r="L26" s="56"/>
      <c r="M26" s="57"/>
      <c r="N26" s="59">
        <v>20</v>
      </c>
      <c r="O26" s="59">
        <v>0.42000000000000004</v>
      </c>
      <c r="P26" s="59"/>
      <c r="Q26" s="58"/>
      <c r="R26" s="58"/>
      <c r="S26" s="58"/>
      <c r="T26" s="58"/>
      <c r="U26" s="58"/>
      <c r="V26" s="59"/>
      <c r="W26" s="59"/>
      <c r="X26" s="59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</row>
    <row r="27" spans="1:49" ht="16.5" thickTop="1" thickBot="1" x14ac:dyDescent="0.3">
      <c r="A27" s="5"/>
      <c r="B27" s="50" t="s">
        <v>40</v>
      </c>
      <c r="C27" s="51">
        <f ca="1">TODAY()</f>
        <v>44108</v>
      </c>
      <c r="D27" s="42" t="s">
        <v>41</v>
      </c>
      <c r="E27" s="43" t="str">
        <f ca="1">IF(AND(F28="yes",F29="yes",F31="yes"),"YES","NO")</f>
        <v>YES</v>
      </c>
      <c r="F27" s="38" t="str">
        <f ca="1">IF(E27="Yes","PASS","FAIL")</f>
        <v>PASS</v>
      </c>
      <c r="G27" s="3"/>
      <c r="H27" s="3"/>
      <c r="I27" s="3"/>
      <c r="J27" s="3"/>
      <c r="K27" s="3"/>
      <c r="L27" s="3"/>
      <c r="M27" s="6"/>
      <c r="N27" s="59">
        <v>21</v>
      </c>
      <c r="O27" s="59">
        <v>0.4</v>
      </c>
      <c r="P27" s="59"/>
      <c r="Q27" s="58"/>
      <c r="R27" s="58"/>
      <c r="S27" s="58"/>
      <c r="T27" s="58"/>
      <c r="U27" s="58"/>
      <c r="V27" s="59"/>
      <c r="W27" s="59"/>
      <c r="X27" s="59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</row>
    <row r="28" spans="1:49" ht="15.75" thickTop="1" x14ac:dyDescent="0.25">
      <c r="A28" s="5"/>
      <c r="B28" s="3"/>
      <c r="C28" s="3"/>
      <c r="D28" s="3"/>
      <c r="E28" s="44" t="s">
        <v>42</v>
      </c>
      <c r="F28" s="45" t="str">
        <f ca="1">IF(F10&lt;E10,"YES","NO")</f>
        <v>YES</v>
      </c>
      <c r="G28" s="3"/>
      <c r="H28" s="3"/>
      <c r="I28" s="3"/>
      <c r="J28" s="3"/>
      <c r="K28" s="3"/>
      <c r="L28" s="3"/>
      <c r="M28" s="6"/>
      <c r="N28" s="59">
        <v>22</v>
      </c>
      <c r="O28" s="59">
        <v>0.38000000000000006</v>
      </c>
      <c r="P28" s="59"/>
      <c r="Q28" s="58"/>
      <c r="R28" s="58"/>
      <c r="S28" s="58"/>
      <c r="T28" s="58"/>
      <c r="U28" s="58"/>
      <c r="V28" s="59"/>
      <c r="W28" s="59"/>
      <c r="X28" s="59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49" x14ac:dyDescent="0.25">
      <c r="A29" s="5"/>
      <c r="B29" s="3"/>
      <c r="C29" s="3"/>
      <c r="D29" s="3"/>
      <c r="E29" s="46" t="s">
        <v>43</v>
      </c>
      <c r="F29" s="47" t="str">
        <f>IF(F13&lt;=E13,"YES","NO")</f>
        <v>YES</v>
      </c>
      <c r="G29" s="3"/>
      <c r="H29" s="3"/>
      <c r="I29" s="3"/>
      <c r="J29" s="3"/>
      <c r="K29" s="3"/>
      <c r="L29" s="3"/>
      <c r="M29" s="6"/>
      <c r="N29" s="59">
        <v>23</v>
      </c>
      <c r="O29" s="59">
        <v>0.36000000000000004</v>
      </c>
      <c r="P29" s="59"/>
      <c r="Q29" s="58"/>
      <c r="R29" s="58"/>
      <c r="S29" s="58"/>
      <c r="T29" s="58"/>
      <c r="U29" s="58"/>
      <c r="V29" s="59"/>
      <c r="W29" s="59"/>
      <c r="X29" s="59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</row>
    <row r="30" spans="1:49" x14ac:dyDescent="0.25">
      <c r="A30" s="5"/>
      <c r="B30" s="3"/>
      <c r="C30" s="3"/>
      <c r="D30" s="3"/>
      <c r="E30" s="48" t="s">
        <v>44</v>
      </c>
      <c r="F30" s="45"/>
      <c r="G30" s="3"/>
      <c r="H30" s="3"/>
      <c r="I30" s="3"/>
      <c r="J30" s="3"/>
      <c r="K30" s="3"/>
      <c r="L30" s="3"/>
      <c r="M30" s="6"/>
      <c r="N30" s="59">
        <v>24</v>
      </c>
      <c r="O30" s="59">
        <v>0.34</v>
      </c>
      <c r="P30" s="59"/>
      <c r="Q30" s="58"/>
      <c r="R30" s="58"/>
      <c r="S30" s="58"/>
      <c r="T30" s="58"/>
      <c r="U30" s="58"/>
      <c r="V30" s="59"/>
      <c r="W30" s="59"/>
      <c r="X30" s="59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</row>
    <row r="31" spans="1:49" x14ac:dyDescent="0.25">
      <c r="A31" s="5"/>
      <c r="B31" s="3"/>
      <c r="C31" s="3"/>
      <c r="D31" s="3"/>
      <c r="E31" s="46" t="s">
        <v>45</v>
      </c>
      <c r="F31" s="47" t="str">
        <f ca="1">IF(F18&lt;E18+50,"YES","NO")</f>
        <v>YES</v>
      </c>
      <c r="G31" s="3"/>
      <c r="H31" s="3"/>
      <c r="I31" s="3"/>
      <c r="J31" s="3"/>
      <c r="K31" s="3"/>
      <c r="L31" s="3"/>
      <c r="M31" s="6"/>
      <c r="N31" s="59">
        <v>25</v>
      </c>
      <c r="O31" s="59">
        <v>0.32000000000000006</v>
      </c>
      <c r="P31" s="59"/>
      <c r="Q31" s="58"/>
      <c r="R31" s="58"/>
      <c r="S31" s="58"/>
      <c r="T31" s="58"/>
      <c r="U31" s="58"/>
      <c r="V31" s="59"/>
      <c r="W31" s="59"/>
      <c r="X31" s="59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</row>
    <row r="32" spans="1:49" s="60" customFormat="1" x14ac:dyDescent="0.25">
      <c r="A32" s="62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63"/>
      <c r="N32" s="59">
        <v>26</v>
      </c>
      <c r="O32" s="59">
        <v>0.30000000000000004</v>
      </c>
      <c r="P32" s="59"/>
      <c r="Q32" s="58"/>
      <c r="R32" s="58"/>
      <c r="S32" s="58"/>
      <c r="T32" s="58"/>
      <c r="U32" s="58"/>
      <c r="V32" s="59"/>
      <c r="W32" s="59"/>
      <c r="X32" s="59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</row>
    <row r="33" spans="1:54" s="60" customFormat="1" x14ac:dyDescent="0.25">
      <c r="A33" s="62"/>
      <c r="B33" s="58"/>
      <c r="C33" s="58"/>
      <c r="D33" s="64"/>
      <c r="E33" s="64"/>
      <c r="F33" s="64"/>
      <c r="G33" s="58"/>
      <c r="H33" s="58"/>
      <c r="I33" s="58"/>
      <c r="J33" s="58"/>
      <c r="K33" s="58"/>
      <c r="L33" s="58"/>
      <c r="M33" s="63"/>
      <c r="N33" s="59">
        <v>27</v>
      </c>
      <c r="O33" s="59">
        <v>0.28000000000000003</v>
      </c>
      <c r="P33" s="59"/>
      <c r="Q33" s="58"/>
      <c r="R33" s="58"/>
      <c r="S33" s="58"/>
      <c r="T33" s="58"/>
      <c r="U33" s="58"/>
      <c r="V33" s="59"/>
      <c r="W33" s="59"/>
      <c r="X33" s="59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</row>
    <row r="34" spans="1:54" s="60" customFormat="1" x14ac:dyDescent="0.25">
      <c r="A34" s="62"/>
      <c r="B34" s="65" t="s">
        <v>46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63"/>
      <c r="N34" s="59">
        <v>28</v>
      </c>
      <c r="O34" s="59">
        <v>0.26</v>
      </c>
      <c r="P34" s="59"/>
      <c r="Q34" s="58"/>
      <c r="R34" s="58"/>
      <c r="S34" s="58"/>
      <c r="T34" s="58"/>
      <c r="U34" s="58"/>
      <c r="V34" s="59"/>
      <c r="W34" s="59"/>
      <c r="X34" s="59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</row>
    <row r="35" spans="1:54" s="60" customFormat="1" x14ac:dyDescent="0.25">
      <c r="A35" s="62"/>
      <c r="B35" s="6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63"/>
      <c r="N35" s="59">
        <v>29</v>
      </c>
      <c r="O35" s="59">
        <v>0.24</v>
      </c>
      <c r="P35" s="59"/>
      <c r="Q35" s="58"/>
      <c r="R35" s="58"/>
      <c r="S35" s="58"/>
      <c r="T35" s="58"/>
      <c r="U35" s="58"/>
      <c r="V35" s="59"/>
      <c r="W35" s="59"/>
      <c r="X35" s="59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</row>
    <row r="36" spans="1:54" s="60" customFormat="1" x14ac:dyDescent="0.25">
      <c r="A36" s="62"/>
      <c r="B36" s="65" t="s">
        <v>47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63"/>
      <c r="N36" s="59">
        <v>30</v>
      </c>
      <c r="O36" s="59">
        <v>0.22000000000000008</v>
      </c>
      <c r="P36" s="59"/>
      <c r="Q36" s="58"/>
      <c r="R36" s="58"/>
      <c r="S36" s="58"/>
      <c r="T36" s="58"/>
      <c r="U36" s="58"/>
      <c r="V36" s="59"/>
      <c r="W36" s="59"/>
      <c r="X36" s="59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</row>
    <row r="37" spans="1:54" s="60" customFormat="1" x14ac:dyDescent="0.25">
      <c r="A37" s="62"/>
      <c r="B37" s="65" t="s">
        <v>48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63"/>
      <c r="N37" s="59">
        <v>31</v>
      </c>
      <c r="O37" s="59">
        <v>0.20000000000000007</v>
      </c>
      <c r="P37" s="59"/>
      <c r="Q37" s="58"/>
      <c r="R37" s="58"/>
      <c r="S37" s="58"/>
      <c r="T37" s="58"/>
      <c r="U37" s="58"/>
      <c r="V37" s="59"/>
      <c r="W37" s="59"/>
      <c r="X37" s="59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</row>
    <row r="38" spans="1:54" s="60" customFormat="1" x14ac:dyDescent="0.25">
      <c r="A38" s="62"/>
      <c r="B38" s="65" t="s">
        <v>49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63"/>
      <c r="N38" s="59">
        <v>32</v>
      </c>
      <c r="O38" s="59">
        <v>0.18000000000000005</v>
      </c>
      <c r="P38" s="59"/>
      <c r="Q38" s="58"/>
      <c r="R38" s="58"/>
      <c r="S38" s="58"/>
      <c r="T38" s="58"/>
      <c r="U38" s="58"/>
      <c r="V38" s="59"/>
      <c r="W38" s="59"/>
      <c r="X38" s="59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</row>
    <row r="39" spans="1:54" s="60" customFormat="1" ht="15.75" thickBot="1" x14ac:dyDescent="0.3">
      <c r="A39" s="66"/>
      <c r="B39" s="67" t="s">
        <v>50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9"/>
      <c r="N39" s="59">
        <v>33</v>
      </c>
      <c r="O39" s="59">
        <v>0.16000000000000003</v>
      </c>
      <c r="P39" s="59"/>
      <c r="Q39" s="58"/>
      <c r="R39" s="58"/>
      <c r="S39" s="58"/>
      <c r="T39" s="58"/>
      <c r="U39" s="58"/>
      <c r="V39" s="59"/>
      <c r="W39" s="59"/>
      <c r="X39" s="59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</row>
    <row r="40" spans="1:54" s="60" customFormat="1" hidden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>
        <v>34</v>
      </c>
      <c r="O40" s="59">
        <v>0.14000000000000001</v>
      </c>
      <c r="P40" s="59"/>
      <c r="Q40" s="58"/>
      <c r="R40" s="58"/>
      <c r="S40" s="58"/>
      <c r="T40" s="58"/>
      <c r="U40" s="58"/>
      <c r="V40" s="59"/>
      <c r="W40" s="59"/>
      <c r="X40" s="59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</row>
    <row r="41" spans="1:54" s="60" customFormat="1" hidden="1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>
        <v>35</v>
      </c>
      <c r="O41" s="59">
        <v>0.12</v>
      </c>
      <c r="P41" s="59"/>
      <c r="Q41" s="58"/>
      <c r="R41" s="58"/>
      <c r="S41" s="58"/>
      <c r="T41" s="58"/>
      <c r="U41" s="58"/>
      <c r="V41" s="59"/>
      <c r="W41" s="59"/>
      <c r="X41" s="59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</row>
    <row r="42" spans="1:54" s="60" customFormat="1" hidden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>
        <v>36</v>
      </c>
      <c r="O42" s="59">
        <v>9.9999999999999978E-2</v>
      </c>
      <c r="P42" s="59"/>
      <c r="Q42" s="58"/>
      <c r="R42" s="58"/>
      <c r="S42" s="58"/>
      <c r="T42" s="58"/>
      <c r="U42" s="58"/>
      <c r="V42" s="59"/>
      <c r="W42" s="59"/>
      <c r="X42" s="59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</row>
    <row r="43" spans="1:54" s="60" customFormat="1" hidden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8"/>
      <c r="R43" s="58"/>
      <c r="S43" s="58"/>
      <c r="T43" s="58"/>
      <c r="U43" s="58"/>
      <c r="V43" s="59"/>
      <c r="W43" s="59"/>
      <c r="X43" s="59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</row>
    <row r="44" spans="1:54" s="60" customFormat="1" hidden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9"/>
      <c r="O44" s="59"/>
      <c r="P44" s="59"/>
      <c r="Q44" s="58"/>
      <c r="R44" s="58"/>
      <c r="S44" s="58"/>
      <c r="T44" s="58"/>
      <c r="U44" s="58"/>
      <c r="V44" s="59"/>
      <c r="W44" s="59"/>
      <c r="X44" s="59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</row>
    <row r="45" spans="1:54" s="60" customFormat="1" hidden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9"/>
      <c r="O45" s="59"/>
      <c r="P45" s="59"/>
      <c r="Q45" s="58"/>
      <c r="R45" s="58"/>
      <c r="S45" s="58"/>
      <c r="T45" s="58"/>
      <c r="U45" s="58"/>
      <c r="V45" s="59"/>
      <c r="W45" s="59"/>
      <c r="X45" s="59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</row>
    <row r="46" spans="1:54" s="60" customFormat="1" hidden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9"/>
      <c r="O46" s="59"/>
      <c r="P46" s="59"/>
      <c r="Q46" s="58"/>
      <c r="R46" s="58"/>
      <c r="S46" s="58"/>
      <c r="T46" s="58"/>
      <c r="U46" s="58"/>
      <c r="V46" s="59"/>
      <c r="W46" s="59"/>
      <c r="X46" s="59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</row>
    <row r="47" spans="1:54" s="60" customFormat="1" hidden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9"/>
      <c r="O47" s="59"/>
      <c r="P47" s="59"/>
      <c r="Q47" s="58"/>
      <c r="R47" s="58"/>
      <c r="S47" s="58"/>
      <c r="T47" s="58"/>
      <c r="U47" s="58"/>
      <c r="V47" s="59"/>
      <c r="W47" s="59"/>
      <c r="X47" s="59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</row>
    <row r="48" spans="1:54" s="60" customFormat="1" hidden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9"/>
      <c r="O48" s="59"/>
      <c r="P48" s="59"/>
      <c r="Q48" s="58"/>
      <c r="R48" s="58"/>
      <c r="S48" s="58"/>
      <c r="T48" s="58"/>
      <c r="U48" s="58"/>
      <c r="V48" s="59"/>
      <c r="W48" s="59"/>
      <c r="X48" s="59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</row>
    <row r="49" spans="1:54" s="60" customFormat="1" hidden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9"/>
      <c r="O49" s="59"/>
      <c r="P49" s="59"/>
      <c r="Q49" s="58"/>
      <c r="R49" s="58"/>
      <c r="S49" s="58"/>
      <c r="T49" s="58"/>
      <c r="U49" s="58"/>
      <c r="V49" s="59"/>
      <c r="W49" s="59"/>
      <c r="X49" s="59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</row>
    <row r="50" spans="1:54" s="60" customFormat="1" hidden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9"/>
      <c r="O50" s="59"/>
      <c r="P50" s="59"/>
      <c r="Q50" s="58"/>
      <c r="R50" s="58"/>
      <c r="S50" s="58"/>
      <c r="T50" s="58"/>
      <c r="U50" s="58"/>
      <c r="V50" s="59"/>
      <c r="W50" s="59"/>
      <c r="X50" s="59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</row>
    <row r="51" spans="1:54" s="60" customFormat="1" hidden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9"/>
      <c r="O51" s="59"/>
      <c r="P51" s="59"/>
      <c r="Q51" s="58"/>
      <c r="R51" s="58"/>
      <c r="S51" s="58"/>
      <c r="T51" s="58"/>
      <c r="U51" s="58"/>
      <c r="V51" s="59"/>
      <c r="W51" s="59"/>
      <c r="X51" s="59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</row>
    <row r="52" spans="1:54" s="60" customFormat="1" hidden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9"/>
      <c r="O52" s="59"/>
      <c r="P52" s="59"/>
      <c r="Q52" s="58"/>
      <c r="R52" s="58"/>
      <c r="S52" s="58"/>
      <c r="T52" s="58"/>
      <c r="U52" s="58"/>
      <c r="V52" s="59"/>
      <c r="W52" s="59"/>
      <c r="X52" s="59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</row>
    <row r="53" spans="1:54" s="60" customFormat="1" hidden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9"/>
      <c r="O53" s="59"/>
      <c r="P53" s="59"/>
      <c r="Q53" s="58"/>
      <c r="R53" s="58"/>
      <c r="S53" s="58"/>
      <c r="T53" s="58"/>
      <c r="U53" s="58"/>
      <c r="V53" s="59"/>
      <c r="W53" s="59"/>
      <c r="X53" s="59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</row>
    <row r="54" spans="1:54" s="60" customFormat="1" hidden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9"/>
      <c r="O54" s="59"/>
      <c r="P54" s="59"/>
      <c r="Q54" s="58"/>
      <c r="R54" s="58"/>
      <c r="S54" s="58"/>
      <c r="T54" s="58"/>
      <c r="U54" s="58"/>
      <c r="V54" s="59"/>
      <c r="W54" s="59"/>
      <c r="X54" s="59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</row>
    <row r="55" spans="1:54" s="60" customFormat="1" hidden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9"/>
      <c r="O55" s="59"/>
      <c r="P55" s="59"/>
      <c r="Q55" s="58"/>
      <c r="R55" s="58"/>
      <c r="S55" s="58"/>
      <c r="T55" s="58"/>
      <c r="U55" s="58"/>
      <c r="V55" s="59"/>
      <c r="W55" s="59"/>
      <c r="X55" s="59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</row>
    <row r="56" spans="1:54" s="60" customFormat="1" hidden="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/>
      <c r="O56" s="59"/>
      <c r="P56" s="59"/>
      <c r="Q56" s="58"/>
      <c r="R56" s="58"/>
      <c r="S56" s="58"/>
      <c r="T56" s="58"/>
      <c r="U56" s="58"/>
      <c r="V56" s="59"/>
      <c r="W56" s="59"/>
      <c r="X56" s="59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</row>
    <row r="57" spans="1:54" s="60" customFormat="1" hidden="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9"/>
      <c r="O57" s="59"/>
      <c r="P57" s="59"/>
      <c r="Q57" s="58"/>
      <c r="R57" s="58"/>
      <c r="S57" s="58"/>
      <c r="T57" s="58"/>
      <c r="U57" s="58"/>
      <c r="V57" s="59"/>
      <c r="W57" s="59"/>
      <c r="X57" s="59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</row>
    <row r="58" spans="1:54" s="60" customFormat="1" hidden="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9"/>
      <c r="O58" s="59"/>
      <c r="P58" s="59"/>
      <c r="Q58" s="58"/>
      <c r="R58" s="58"/>
      <c r="S58" s="58"/>
      <c r="T58" s="58"/>
      <c r="U58" s="58"/>
      <c r="V58" s="59"/>
      <c r="W58" s="59"/>
      <c r="X58" s="59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</row>
    <row r="59" spans="1:54" s="60" customFormat="1" hidden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9"/>
      <c r="O59" s="59"/>
      <c r="P59" s="59"/>
      <c r="Q59" s="58"/>
      <c r="R59" s="58"/>
      <c r="S59" s="58"/>
      <c r="T59" s="58"/>
      <c r="U59" s="58"/>
      <c r="V59" s="59"/>
      <c r="W59" s="59"/>
      <c r="X59" s="59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</row>
    <row r="60" spans="1:54" s="60" customFormat="1" hidden="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9"/>
      <c r="O60" s="59"/>
      <c r="P60" s="59"/>
      <c r="Q60" s="58"/>
      <c r="R60" s="58"/>
      <c r="S60" s="58"/>
      <c r="T60" s="58"/>
      <c r="U60" s="58"/>
      <c r="V60" s="59"/>
      <c r="W60" s="59"/>
      <c r="X60" s="59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</row>
    <row r="61" spans="1:54" s="60" customFormat="1" hidden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9"/>
      <c r="O61" s="59"/>
      <c r="P61" s="59"/>
      <c r="Q61" s="58"/>
      <c r="R61" s="58"/>
      <c r="S61" s="58"/>
      <c r="T61" s="58"/>
      <c r="U61" s="58"/>
      <c r="V61" s="59"/>
      <c r="W61" s="59"/>
      <c r="X61" s="59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</row>
    <row r="62" spans="1:54" s="60" customFormat="1" hidden="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9"/>
      <c r="O62" s="59"/>
      <c r="P62" s="59"/>
      <c r="Q62" s="58"/>
      <c r="R62" s="58"/>
      <c r="S62" s="58"/>
      <c r="T62" s="58"/>
      <c r="U62" s="58"/>
      <c r="V62" s="59"/>
      <c r="W62" s="59"/>
      <c r="X62" s="59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</row>
    <row r="63" spans="1:54" s="60" customFormat="1" hidden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9"/>
      <c r="O63" s="59"/>
      <c r="P63" s="59"/>
      <c r="Q63" s="58"/>
      <c r="R63" s="58"/>
      <c r="S63" s="58"/>
      <c r="T63" s="58"/>
      <c r="U63" s="58"/>
      <c r="V63" s="59"/>
      <c r="W63" s="59"/>
      <c r="X63" s="59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</row>
    <row r="64" spans="1:54" s="60" customFormat="1" hidden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9"/>
      <c r="O64" s="59"/>
      <c r="P64" s="59"/>
      <c r="Q64" s="58"/>
      <c r="R64" s="58"/>
      <c r="S64" s="58"/>
      <c r="T64" s="58"/>
      <c r="U64" s="58"/>
      <c r="V64" s="59"/>
      <c r="W64" s="59"/>
      <c r="X64" s="59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</row>
    <row r="65" spans="1:54" s="60" customFormat="1" hidden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9"/>
      <c r="O65" s="59"/>
      <c r="P65" s="59"/>
      <c r="Q65" s="58"/>
      <c r="R65" s="58"/>
      <c r="S65" s="58"/>
      <c r="T65" s="58"/>
      <c r="U65" s="58"/>
      <c r="V65" s="59"/>
      <c r="W65" s="59"/>
      <c r="X65" s="59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</row>
    <row r="66" spans="1:54" s="60" customFormat="1" hidden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9"/>
      <c r="O66" s="59"/>
      <c r="P66" s="59"/>
      <c r="Q66" s="58"/>
      <c r="R66" s="58"/>
      <c r="S66" s="58"/>
      <c r="T66" s="58"/>
      <c r="U66" s="58"/>
      <c r="V66" s="59"/>
      <c r="W66" s="59"/>
      <c r="X66" s="59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</row>
    <row r="67" spans="1:54" s="60" customFormat="1" hidden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9"/>
      <c r="O67" s="59"/>
      <c r="P67" s="59"/>
      <c r="Q67" s="58"/>
      <c r="R67" s="58"/>
      <c r="S67" s="58"/>
      <c r="T67" s="58"/>
      <c r="U67" s="58"/>
      <c r="V67" s="59"/>
      <c r="W67" s="59"/>
      <c r="X67" s="59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</row>
    <row r="68" spans="1:54" s="60" customFormat="1" hidden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9"/>
      <c r="O68" s="59"/>
      <c r="P68" s="59"/>
      <c r="Q68" s="58"/>
      <c r="R68" s="58"/>
      <c r="S68" s="58"/>
      <c r="T68" s="58"/>
      <c r="U68" s="58"/>
      <c r="V68" s="59"/>
      <c r="W68" s="59"/>
      <c r="X68" s="59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</row>
    <row r="69" spans="1:54" s="60" customFormat="1" hidden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9"/>
      <c r="O69" s="59"/>
      <c r="P69" s="59"/>
      <c r="Q69" s="58"/>
      <c r="R69" s="58"/>
      <c r="S69" s="58"/>
      <c r="T69" s="58"/>
      <c r="U69" s="58"/>
      <c r="V69" s="59"/>
      <c r="W69" s="59"/>
      <c r="X69" s="59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</row>
    <row r="70" spans="1:54" s="60" customFormat="1" hidden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9"/>
      <c r="O70" s="59"/>
      <c r="P70" s="59"/>
      <c r="Q70" s="58"/>
      <c r="R70" s="58"/>
      <c r="S70" s="58"/>
      <c r="T70" s="58"/>
      <c r="U70" s="58"/>
      <c r="V70" s="59"/>
      <c r="W70" s="59"/>
      <c r="X70" s="59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</row>
    <row r="71" spans="1:54" s="60" customFormat="1" hidden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9"/>
      <c r="O71" s="59"/>
      <c r="P71" s="59"/>
      <c r="Q71" s="58"/>
      <c r="R71" s="58"/>
      <c r="S71" s="58"/>
      <c r="T71" s="58"/>
      <c r="U71" s="58"/>
      <c r="V71" s="59"/>
      <c r="W71" s="59"/>
      <c r="X71" s="59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</row>
    <row r="72" spans="1:54" s="60" customFormat="1" hidden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9"/>
      <c r="O72" s="59"/>
      <c r="P72" s="59"/>
      <c r="Q72" s="58"/>
      <c r="R72" s="58"/>
      <c r="S72" s="58"/>
      <c r="T72" s="58"/>
      <c r="U72" s="58"/>
      <c r="V72" s="59"/>
      <c r="W72" s="59"/>
      <c r="X72" s="59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</row>
    <row r="73" spans="1:54" s="60" customFormat="1" hidden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9"/>
      <c r="O73" s="59"/>
      <c r="P73" s="59"/>
      <c r="Q73" s="58"/>
      <c r="R73" s="58"/>
      <c r="S73" s="58"/>
      <c r="T73" s="58"/>
      <c r="U73" s="58"/>
      <c r="V73" s="59"/>
      <c r="W73" s="59"/>
      <c r="X73" s="59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</row>
    <row r="74" spans="1:54" s="60" customFormat="1" hidden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9"/>
      <c r="O74" s="59"/>
      <c r="P74" s="59"/>
      <c r="Q74" s="58"/>
      <c r="R74" s="58"/>
      <c r="S74" s="58"/>
      <c r="T74" s="58"/>
      <c r="U74" s="58"/>
      <c r="V74" s="59"/>
      <c r="W74" s="59"/>
      <c r="X74" s="59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</row>
    <row r="75" spans="1:54" s="60" customFormat="1" hidden="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9"/>
      <c r="O75" s="59"/>
      <c r="P75" s="59"/>
      <c r="Q75" s="58"/>
      <c r="R75" s="58"/>
      <c r="S75" s="58"/>
      <c r="T75" s="58"/>
      <c r="U75" s="58"/>
      <c r="V75" s="59"/>
      <c r="W75" s="59"/>
      <c r="X75" s="59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</row>
    <row r="76" spans="1:54" s="60" customFormat="1" hidden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9"/>
      <c r="O76" s="59"/>
      <c r="P76" s="59"/>
      <c r="Q76" s="58"/>
      <c r="R76" s="58"/>
      <c r="S76" s="58"/>
      <c r="T76" s="58"/>
      <c r="U76" s="58"/>
      <c r="V76" s="59"/>
      <c r="W76" s="59"/>
      <c r="X76" s="59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</row>
    <row r="77" spans="1:54" s="60" customFormat="1" hidden="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9"/>
      <c r="O77" s="59"/>
      <c r="P77" s="59"/>
      <c r="Q77" s="58"/>
      <c r="R77" s="58"/>
      <c r="S77" s="58"/>
      <c r="T77" s="58"/>
      <c r="U77" s="58"/>
      <c r="V77" s="59"/>
      <c r="W77" s="59"/>
      <c r="X77" s="59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</row>
    <row r="78" spans="1:54" s="60" customFormat="1" hidden="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9"/>
      <c r="O78" s="59"/>
      <c r="P78" s="59"/>
      <c r="Q78" s="58"/>
      <c r="R78" s="58"/>
      <c r="S78" s="58"/>
      <c r="T78" s="58"/>
      <c r="U78" s="58"/>
      <c r="V78" s="59"/>
      <c r="W78" s="59"/>
      <c r="X78" s="59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</row>
    <row r="79" spans="1:54" s="60" customFormat="1" hidden="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9"/>
      <c r="O79" s="59"/>
      <c r="P79" s="59"/>
      <c r="Q79" s="58"/>
      <c r="R79" s="58"/>
      <c r="S79" s="58"/>
      <c r="T79" s="58"/>
      <c r="U79" s="58"/>
      <c r="V79" s="59"/>
      <c r="W79" s="59"/>
      <c r="X79" s="59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</row>
    <row r="80" spans="1:54" s="60" customFormat="1" hidden="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9"/>
      <c r="O80" s="59"/>
      <c r="P80" s="59"/>
      <c r="Q80" s="58"/>
      <c r="R80" s="58"/>
      <c r="S80" s="58"/>
      <c r="T80" s="58"/>
      <c r="U80" s="58"/>
      <c r="V80" s="59"/>
      <c r="W80" s="59"/>
      <c r="X80" s="59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</row>
    <row r="81" spans="1:54" s="60" customFormat="1" hidden="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9"/>
      <c r="O81" s="59"/>
      <c r="P81" s="59"/>
      <c r="Q81" s="58"/>
      <c r="R81" s="58"/>
      <c r="S81" s="58"/>
      <c r="T81" s="58"/>
      <c r="U81" s="58"/>
      <c r="V81" s="59"/>
      <c r="W81" s="59"/>
      <c r="X81" s="59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</row>
    <row r="82" spans="1:54" s="60" customFormat="1" hidden="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9"/>
      <c r="O82" s="59"/>
      <c r="P82" s="59"/>
      <c r="Q82" s="58"/>
      <c r="R82" s="58"/>
      <c r="S82" s="58"/>
      <c r="T82" s="58"/>
      <c r="U82" s="58"/>
      <c r="V82" s="59"/>
      <c r="W82" s="59"/>
      <c r="X82" s="59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</row>
    <row r="83" spans="1:54" s="60" customFormat="1" hidden="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9"/>
      <c r="O83" s="59"/>
      <c r="P83" s="59"/>
      <c r="Q83" s="58"/>
      <c r="R83" s="58"/>
      <c r="S83" s="58"/>
      <c r="T83" s="58"/>
      <c r="U83" s="58"/>
      <c r="V83" s="59"/>
      <c r="W83" s="59"/>
      <c r="X83" s="59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</row>
    <row r="84" spans="1:54" s="60" customFormat="1" hidden="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9"/>
      <c r="O84" s="59"/>
      <c r="P84" s="59"/>
      <c r="Q84" s="58"/>
      <c r="R84" s="58"/>
      <c r="S84" s="58"/>
      <c r="T84" s="58"/>
      <c r="U84" s="58"/>
      <c r="V84" s="59"/>
      <c r="W84" s="59"/>
      <c r="X84" s="59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</row>
    <row r="85" spans="1:54" s="60" customFormat="1" hidden="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9"/>
      <c r="O85" s="59"/>
      <c r="P85" s="59"/>
      <c r="Q85" s="58"/>
      <c r="R85" s="58"/>
      <c r="S85" s="58"/>
      <c r="T85" s="58"/>
      <c r="U85" s="58"/>
      <c r="V85" s="59"/>
      <c r="W85" s="59"/>
      <c r="X85" s="59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</row>
    <row r="86" spans="1:54" s="60" customFormat="1" hidden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9"/>
      <c r="O86" s="59"/>
      <c r="P86" s="59"/>
      <c r="Q86" s="58"/>
      <c r="R86" s="58"/>
      <c r="S86" s="58"/>
      <c r="T86" s="58"/>
      <c r="U86" s="58"/>
      <c r="V86" s="59"/>
      <c r="W86" s="59"/>
      <c r="X86" s="59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</row>
    <row r="87" spans="1:54" s="60" customFormat="1" hidden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9"/>
      <c r="O87" s="59"/>
      <c r="P87" s="59"/>
      <c r="Q87" s="58"/>
      <c r="R87" s="58"/>
      <c r="S87" s="58"/>
      <c r="T87" s="58"/>
      <c r="U87" s="58"/>
      <c r="V87" s="59"/>
      <c r="W87" s="59"/>
      <c r="X87" s="59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</row>
    <row r="88" spans="1:54" s="60" customFormat="1" hidden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9"/>
      <c r="O88" s="59"/>
      <c r="P88" s="59"/>
      <c r="Q88" s="58"/>
      <c r="R88" s="58"/>
      <c r="S88" s="58"/>
      <c r="T88" s="58"/>
      <c r="U88" s="58"/>
      <c r="V88" s="59"/>
      <c r="W88" s="59"/>
      <c r="X88" s="59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</row>
    <row r="89" spans="1:54" s="60" customFormat="1" hidden="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9"/>
      <c r="O89" s="59"/>
      <c r="P89" s="59"/>
      <c r="Q89" s="58"/>
      <c r="R89" s="58"/>
      <c r="S89" s="58"/>
      <c r="T89" s="58"/>
      <c r="U89" s="58"/>
      <c r="V89" s="59"/>
      <c r="W89" s="59"/>
      <c r="X89" s="59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</row>
    <row r="90" spans="1:54" s="60" customFormat="1" hidden="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9"/>
      <c r="O90" s="59"/>
      <c r="P90" s="59"/>
      <c r="Q90" s="58"/>
      <c r="R90" s="58"/>
      <c r="S90" s="58"/>
      <c r="T90" s="58"/>
      <c r="U90" s="58"/>
      <c r="V90" s="59"/>
      <c r="W90" s="59"/>
      <c r="X90" s="59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</row>
    <row r="91" spans="1:54" s="60" customFormat="1" hidden="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9"/>
      <c r="O91" s="59"/>
      <c r="P91" s="59"/>
      <c r="Q91" s="58"/>
      <c r="R91" s="58"/>
      <c r="S91" s="58"/>
      <c r="T91" s="58"/>
      <c r="U91" s="58"/>
      <c r="V91" s="59"/>
      <c r="W91" s="59"/>
      <c r="X91" s="59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</row>
    <row r="92" spans="1:54" s="60" customFormat="1" hidden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9"/>
      <c r="O92" s="59"/>
      <c r="P92" s="59"/>
      <c r="Q92" s="58"/>
      <c r="R92" s="58"/>
      <c r="S92" s="58"/>
      <c r="T92" s="58"/>
      <c r="U92" s="58"/>
      <c r="V92" s="59"/>
      <c r="W92" s="59"/>
      <c r="X92" s="59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</row>
    <row r="93" spans="1:54" s="60" customFormat="1" hidden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9"/>
      <c r="O93" s="59"/>
      <c r="P93" s="59"/>
      <c r="Q93" s="58"/>
      <c r="R93" s="58"/>
      <c r="S93" s="58"/>
      <c r="T93" s="58"/>
      <c r="U93" s="58"/>
      <c r="V93" s="59"/>
      <c r="W93" s="59"/>
      <c r="X93" s="59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</row>
    <row r="94" spans="1:54" s="60" customFormat="1" hidden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9"/>
      <c r="O94" s="59"/>
      <c r="P94" s="59"/>
      <c r="Q94" s="58"/>
      <c r="R94" s="58"/>
      <c r="S94" s="58"/>
      <c r="T94" s="58"/>
      <c r="U94" s="58"/>
      <c r="V94" s="59"/>
      <c r="W94" s="59"/>
      <c r="X94" s="59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</row>
    <row r="95" spans="1:54" s="60" customFormat="1" hidden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9"/>
      <c r="O95" s="59"/>
      <c r="P95" s="59"/>
      <c r="Q95" s="58"/>
      <c r="R95" s="58"/>
      <c r="S95" s="58"/>
      <c r="T95" s="58"/>
      <c r="U95" s="58"/>
      <c r="V95" s="59"/>
      <c r="W95" s="59"/>
      <c r="X95" s="59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</row>
    <row r="96" spans="1:54" s="60" customFormat="1" hidden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9"/>
      <c r="O96" s="59"/>
      <c r="P96" s="59"/>
      <c r="Q96" s="58"/>
      <c r="R96" s="58"/>
      <c r="S96" s="58"/>
      <c r="T96" s="58"/>
      <c r="U96" s="58"/>
      <c r="V96" s="59"/>
      <c r="W96" s="59"/>
      <c r="X96" s="59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</row>
    <row r="97" spans="1:54" s="60" customFormat="1" hidden="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9"/>
      <c r="O97" s="59"/>
      <c r="P97" s="59"/>
      <c r="Q97" s="58"/>
      <c r="R97" s="58"/>
      <c r="S97" s="58"/>
      <c r="T97" s="58"/>
      <c r="U97" s="58"/>
      <c r="V97" s="59"/>
      <c r="W97" s="59"/>
      <c r="X97" s="59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</row>
    <row r="98" spans="1:54" s="60" customFormat="1" hidden="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9"/>
      <c r="O98" s="59"/>
      <c r="P98" s="59"/>
      <c r="Q98" s="58"/>
      <c r="R98" s="58"/>
      <c r="S98" s="58"/>
      <c r="T98" s="58"/>
      <c r="U98" s="58"/>
      <c r="V98" s="59"/>
      <c r="W98" s="59"/>
      <c r="X98" s="59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</row>
    <row r="99" spans="1:54" s="60" customFormat="1" hidden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9"/>
      <c r="O99" s="59"/>
      <c r="P99" s="59"/>
      <c r="Q99" s="58"/>
      <c r="R99" s="58"/>
      <c r="S99" s="58"/>
      <c r="T99" s="58"/>
      <c r="U99" s="58"/>
      <c r="V99" s="59"/>
      <c r="W99" s="59"/>
      <c r="X99" s="59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</row>
    <row r="100" spans="1:54" s="60" customFormat="1" hidden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9"/>
      <c r="O100" s="59"/>
      <c r="P100" s="59"/>
      <c r="Q100" s="58"/>
      <c r="R100" s="58"/>
      <c r="S100" s="58"/>
      <c r="T100" s="58"/>
      <c r="U100" s="58"/>
      <c r="V100" s="59"/>
      <c r="W100" s="59"/>
      <c r="X100" s="59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</row>
    <row r="101" spans="1:54" s="60" customFormat="1" hidden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9"/>
      <c r="O101" s="59"/>
      <c r="P101" s="59"/>
      <c r="Q101" s="58"/>
      <c r="R101" s="58"/>
      <c r="S101" s="58"/>
      <c r="T101" s="58"/>
      <c r="U101" s="58"/>
      <c r="V101" s="59"/>
      <c r="W101" s="59"/>
      <c r="X101" s="59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</row>
    <row r="102" spans="1:54" s="60" customFormat="1" hidden="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9"/>
      <c r="O102" s="59"/>
      <c r="P102" s="59"/>
      <c r="Q102" s="58"/>
      <c r="R102" s="58"/>
      <c r="S102" s="58"/>
      <c r="T102" s="58"/>
      <c r="U102" s="58"/>
      <c r="V102" s="59"/>
      <c r="W102" s="59"/>
      <c r="X102" s="59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</row>
    <row r="103" spans="1:54" s="60" customFormat="1" hidden="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9"/>
      <c r="O103" s="59"/>
      <c r="P103" s="59"/>
      <c r="Q103" s="58"/>
      <c r="R103" s="58"/>
      <c r="S103" s="58"/>
      <c r="T103" s="58"/>
      <c r="U103" s="58"/>
      <c r="V103" s="59"/>
      <c r="W103" s="59"/>
      <c r="X103" s="59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</row>
    <row r="104" spans="1:54" s="60" customFormat="1" hidden="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9"/>
      <c r="O104" s="59"/>
      <c r="P104" s="59"/>
      <c r="Q104" s="58"/>
      <c r="R104" s="58"/>
      <c r="S104" s="58"/>
      <c r="T104" s="58"/>
      <c r="U104" s="58"/>
      <c r="V104" s="59"/>
      <c r="W104" s="59"/>
      <c r="X104" s="59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</row>
    <row r="105" spans="1:54" s="60" customFormat="1" hidden="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9"/>
      <c r="O105" s="59"/>
      <c r="P105" s="59"/>
      <c r="Q105" s="58"/>
      <c r="R105" s="58"/>
      <c r="S105" s="58"/>
      <c r="T105" s="58"/>
      <c r="U105" s="58"/>
      <c r="V105" s="59"/>
      <c r="W105" s="59"/>
      <c r="X105" s="59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</row>
    <row r="106" spans="1:54" s="60" customFormat="1" hidden="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9"/>
      <c r="O106" s="59"/>
      <c r="P106" s="59"/>
      <c r="Q106" s="58"/>
      <c r="R106" s="58"/>
      <c r="S106" s="58"/>
      <c r="T106" s="58"/>
      <c r="U106" s="58"/>
      <c r="V106" s="59"/>
      <c r="W106" s="59"/>
      <c r="X106" s="59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</row>
    <row r="107" spans="1:54" s="60" customFormat="1" hidden="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9"/>
      <c r="O107" s="59"/>
      <c r="P107" s="59"/>
      <c r="Q107" s="58"/>
      <c r="R107" s="58"/>
      <c r="S107" s="58"/>
      <c r="T107" s="58"/>
      <c r="U107" s="58"/>
      <c r="V107" s="59"/>
      <c r="W107" s="59"/>
      <c r="X107" s="59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</row>
    <row r="108" spans="1:54" s="60" customFormat="1" hidden="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9"/>
      <c r="O108" s="59"/>
      <c r="P108" s="59"/>
      <c r="Q108" s="58"/>
      <c r="R108" s="58"/>
      <c r="S108" s="58"/>
      <c r="T108" s="58"/>
      <c r="U108" s="58"/>
      <c r="V108" s="59"/>
      <c r="W108" s="59"/>
      <c r="X108" s="59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</row>
    <row r="109" spans="1:54" s="60" customFormat="1" hidden="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9"/>
      <c r="O109" s="59"/>
      <c r="P109" s="59"/>
      <c r="Q109" s="58"/>
      <c r="R109" s="58"/>
      <c r="S109" s="58"/>
      <c r="T109" s="58"/>
      <c r="U109" s="58"/>
      <c r="V109" s="59"/>
      <c r="W109" s="59"/>
      <c r="X109" s="59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</row>
    <row r="110" spans="1:54" s="60" customFormat="1" hidden="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9"/>
      <c r="O110" s="59"/>
      <c r="P110" s="59"/>
      <c r="Q110" s="58"/>
      <c r="R110" s="58"/>
      <c r="S110" s="58"/>
      <c r="T110" s="58"/>
      <c r="U110" s="58"/>
      <c r="V110" s="59"/>
      <c r="W110" s="59"/>
      <c r="X110" s="59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</row>
    <row r="111" spans="1:54" s="60" customFormat="1" hidden="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9"/>
      <c r="O111" s="59"/>
      <c r="P111" s="59"/>
      <c r="Q111" s="58"/>
      <c r="R111" s="58"/>
      <c r="S111" s="58"/>
      <c r="T111" s="58"/>
      <c r="U111" s="58"/>
      <c r="V111" s="59"/>
      <c r="W111" s="59"/>
      <c r="X111" s="59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</row>
    <row r="112" spans="1:54" s="60" customFormat="1" hidden="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9"/>
      <c r="O112" s="59"/>
      <c r="P112" s="59"/>
      <c r="Q112" s="58"/>
      <c r="R112" s="58"/>
      <c r="S112" s="58"/>
      <c r="T112" s="58"/>
      <c r="U112" s="58"/>
      <c r="V112" s="59"/>
      <c r="W112" s="59"/>
      <c r="X112" s="59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</row>
    <row r="113" spans="1:54" s="60" customFormat="1" hidden="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9"/>
      <c r="O113" s="59"/>
      <c r="P113" s="59"/>
      <c r="Q113" s="58"/>
      <c r="R113" s="58"/>
      <c r="S113" s="58"/>
      <c r="T113" s="58"/>
      <c r="U113" s="58"/>
      <c r="V113" s="59"/>
      <c r="W113" s="59"/>
      <c r="X113" s="59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</row>
    <row r="114" spans="1:54" s="60" customFormat="1" hidden="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9"/>
      <c r="O114" s="59"/>
      <c r="P114" s="59"/>
      <c r="Q114" s="58"/>
      <c r="R114" s="58"/>
      <c r="S114" s="58"/>
      <c r="T114" s="58"/>
      <c r="U114" s="58"/>
      <c r="V114" s="59"/>
      <c r="W114" s="59"/>
      <c r="X114" s="59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</row>
    <row r="115" spans="1:54" s="60" customFormat="1" hidden="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9"/>
      <c r="O115" s="59"/>
      <c r="P115" s="59"/>
      <c r="Q115" s="58"/>
      <c r="R115" s="58"/>
      <c r="S115" s="58"/>
      <c r="T115" s="58"/>
      <c r="U115" s="58"/>
      <c r="V115" s="59"/>
      <c r="W115" s="59"/>
      <c r="X115" s="59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</row>
    <row r="116" spans="1:54" s="60" customFormat="1" hidden="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9"/>
      <c r="O116" s="59"/>
      <c r="P116" s="59"/>
      <c r="Q116" s="58"/>
      <c r="R116" s="58"/>
      <c r="S116" s="58"/>
      <c r="T116" s="58"/>
      <c r="U116" s="58"/>
      <c r="V116" s="59"/>
      <c r="W116" s="59"/>
      <c r="X116" s="59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</row>
    <row r="117" spans="1:54" s="60" customFormat="1" hidden="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9"/>
      <c r="O117" s="59"/>
      <c r="P117" s="59"/>
      <c r="Q117" s="58"/>
      <c r="R117" s="58"/>
      <c r="S117" s="58"/>
      <c r="T117" s="58"/>
      <c r="U117" s="58"/>
      <c r="V117" s="59"/>
      <c r="W117" s="59"/>
      <c r="X117" s="59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</row>
    <row r="118" spans="1:54" s="60" customFormat="1" hidden="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9"/>
      <c r="O118" s="59"/>
      <c r="P118" s="59"/>
      <c r="Q118" s="58"/>
      <c r="R118" s="58"/>
      <c r="S118" s="58"/>
      <c r="T118" s="58"/>
      <c r="U118" s="58"/>
      <c r="V118" s="59"/>
      <c r="W118" s="59"/>
      <c r="X118" s="59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</row>
    <row r="119" spans="1:54" s="60" customFormat="1" hidden="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9"/>
      <c r="O119" s="59"/>
      <c r="P119" s="59"/>
      <c r="Q119" s="58"/>
      <c r="R119" s="58"/>
      <c r="S119" s="58"/>
      <c r="T119" s="58"/>
      <c r="U119" s="58"/>
      <c r="V119" s="59"/>
      <c r="W119" s="59"/>
      <c r="X119" s="59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</row>
    <row r="120" spans="1:54" s="60" customFormat="1" hidden="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9"/>
      <c r="O120" s="59"/>
      <c r="P120" s="59"/>
      <c r="Q120" s="58"/>
      <c r="R120" s="58"/>
      <c r="S120" s="58"/>
      <c r="T120" s="58"/>
      <c r="U120" s="58"/>
      <c r="V120" s="59"/>
      <c r="W120" s="59"/>
      <c r="X120" s="59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</row>
    <row r="121" spans="1:54" s="60" customFormat="1" hidden="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9"/>
      <c r="O121" s="59"/>
      <c r="P121" s="59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</row>
    <row r="122" spans="1:54" s="60" customFormat="1" hidden="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9"/>
      <c r="O122" s="59"/>
      <c r="P122" s="59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</row>
    <row r="123" spans="1:54" s="60" customFormat="1" hidden="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9"/>
      <c r="O123" s="59"/>
      <c r="P123" s="59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</row>
    <row r="124" spans="1:54" s="60" customFormat="1" hidden="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9"/>
      <c r="O124" s="59"/>
      <c r="P124" s="59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</row>
    <row r="125" spans="1:54" s="60" customFormat="1" hidden="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9"/>
      <c r="O125" s="59"/>
      <c r="P125" s="59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</row>
    <row r="126" spans="1:54" s="60" customFormat="1" hidden="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9"/>
      <c r="O126" s="59"/>
      <c r="P126" s="59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</row>
    <row r="127" spans="1:54" s="60" customFormat="1" hidden="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9"/>
      <c r="O127" s="59"/>
      <c r="P127" s="59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</row>
    <row r="128" spans="1:54" s="60" customFormat="1" hidden="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9"/>
      <c r="O128" s="59"/>
      <c r="P128" s="59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</row>
    <row r="129" spans="1:54" s="60" customFormat="1" hidden="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9"/>
      <c r="O129" s="59"/>
      <c r="P129" s="59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</row>
    <row r="130" spans="1:54" s="60" customFormat="1" hidden="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9"/>
      <c r="O130" s="59"/>
      <c r="P130" s="59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</row>
    <row r="131" spans="1:54" s="60" customFormat="1" hidden="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9"/>
      <c r="O131" s="59"/>
      <c r="P131" s="59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</row>
    <row r="132" spans="1:54" s="60" customFormat="1" hidden="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9"/>
      <c r="O132" s="59"/>
      <c r="P132" s="59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</row>
    <row r="133" spans="1:54" s="60" customFormat="1" hidden="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O133" s="59"/>
      <c r="P133" s="59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</row>
    <row r="134" spans="1:54" s="60" customFormat="1" hidden="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9"/>
      <c r="O134" s="59"/>
      <c r="P134" s="59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</row>
    <row r="135" spans="1:54" s="60" customFormat="1" hidden="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9"/>
      <c r="O135" s="59"/>
      <c r="P135" s="59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</row>
    <row r="136" spans="1:54" s="60" customFormat="1" hidden="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9"/>
      <c r="O136" s="59"/>
      <c r="P136" s="59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</row>
    <row r="137" spans="1:54" s="60" customFormat="1" hidden="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9"/>
      <c r="O137" s="59"/>
      <c r="P137" s="59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</row>
    <row r="138" spans="1:54" s="60" customFormat="1" hidden="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9"/>
      <c r="O138" s="59"/>
      <c r="P138" s="59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</row>
    <row r="139" spans="1:54" s="60" customFormat="1" hidden="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9"/>
      <c r="O139" s="59"/>
      <c r="P139" s="59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</row>
    <row r="140" spans="1:54" s="60" customFormat="1" hidden="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  <c r="O140" s="59"/>
      <c r="P140" s="59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</row>
    <row r="141" spans="1:54" s="60" customFormat="1" hidden="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9"/>
      <c r="O141" s="59"/>
      <c r="P141" s="59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</row>
    <row r="142" spans="1:54" s="60" customFormat="1" hidden="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9"/>
      <c r="O142" s="59"/>
      <c r="P142" s="59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</row>
    <row r="143" spans="1:54" s="60" customFormat="1" hidden="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9"/>
      <c r="O143" s="59"/>
      <c r="P143" s="59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</row>
    <row r="144" spans="1:54" s="60" customFormat="1" hidden="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9"/>
      <c r="O144" s="59"/>
      <c r="P144" s="59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</row>
    <row r="145" spans="1:54" s="60" customFormat="1" hidden="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9"/>
      <c r="O145" s="59"/>
      <c r="P145" s="59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</row>
    <row r="146" spans="1:54" s="60" customFormat="1" hidden="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9"/>
      <c r="O146" s="59"/>
      <c r="P146" s="59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</row>
    <row r="147" spans="1:54" s="60" customFormat="1" hidden="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  <c r="O147" s="59"/>
      <c r="P147" s="59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</row>
    <row r="148" spans="1:54" s="60" customFormat="1" hidden="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9"/>
      <c r="O148" s="59"/>
      <c r="P148" s="59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</row>
    <row r="149" spans="1:54" s="60" customFormat="1" hidden="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9"/>
      <c r="O149" s="59"/>
      <c r="P149" s="59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</row>
    <row r="150" spans="1:54" s="60" customFormat="1" hidden="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9"/>
      <c r="O150" s="59"/>
      <c r="P150" s="59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</row>
    <row r="151" spans="1:54" s="60" customFormat="1" hidden="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9"/>
      <c r="O151" s="59"/>
      <c r="P151" s="59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</row>
    <row r="152" spans="1:54" s="60" customFormat="1" hidden="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9"/>
      <c r="O152" s="59"/>
      <c r="P152" s="59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</row>
    <row r="153" spans="1:54" s="60" customFormat="1" hidden="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9"/>
      <c r="O153" s="59"/>
      <c r="P153" s="59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</row>
    <row r="154" spans="1:54" s="60" customFormat="1" hidden="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9"/>
      <c r="O154" s="59"/>
      <c r="P154" s="59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</row>
    <row r="155" spans="1:54" s="60" customFormat="1" hidden="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9"/>
      <c r="O155" s="59"/>
      <c r="P155" s="59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</row>
    <row r="156" spans="1:54" s="60" customFormat="1" hidden="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9"/>
      <c r="O156" s="59"/>
      <c r="P156" s="59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</row>
    <row r="157" spans="1:54" s="60" customFormat="1" hidden="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9"/>
      <c r="O157" s="59"/>
      <c r="P157" s="59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</row>
    <row r="158" spans="1:54" s="60" customFormat="1" hidden="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9"/>
      <c r="O158" s="59"/>
      <c r="P158" s="59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</row>
    <row r="159" spans="1:54" s="60" customFormat="1" hidden="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9"/>
      <c r="O159" s="59"/>
      <c r="P159" s="59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</row>
    <row r="160" spans="1:54" s="60" customFormat="1" hidden="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9"/>
      <c r="O160" s="59"/>
      <c r="P160" s="59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</row>
    <row r="161" spans="1:54" s="60" customFormat="1" hidden="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9"/>
      <c r="O161" s="59"/>
      <c r="P161" s="59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</row>
    <row r="162" spans="1:54" s="60" customFormat="1" hidden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9"/>
      <c r="O162" s="59"/>
      <c r="P162" s="59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</row>
    <row r="163" spans="1:54" s="60" customFormat="1" hidden="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9"/>
      <c r="O163" s="59"/>
      <c r="P163" s="59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</row>
    <row r="164" spans="1:54" s="60" customFormat="1" hidden="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9"/>
      <c r="O164" s="59"/>
      <c r="P164" s="59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</row>
    <row r="165" spans="1:54" s="60" customFormat="1" hidden="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9"/>
      <c r="O165" s="59"/>
      <c r="P165" s="59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</row>
    <row r="166" spans="1:54" s="60" customFormat="1" hidden="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9"/>
      <c r="O166" s="59"/>
      <c r="P166" s="59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</row>
    <row r="167" spans="1:54" s="60" customFormat="1" hidden="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9"/>
      <c r="O167" s="59"/>
      <c r="P167" s="59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</row>
    <row r="168" spans="1:54" s="60" customFormat="1" hidden="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9"/>
      <c r="O168" s="59"/>
      <c r="P168" s="59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</row>
    <row r="169" spans="1:54" s="60" customFormat="1" hidden="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9"/>
      <c r="O169" s="59"/>
      <c r="P169" s="59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</row>
    <row r="170" spans="1:54" s="60" customFormat="1" hidden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9"/>
      <c r="O170" s="59"/>
      <c r="P170" s="59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</row>
    <row r="171" spans="1:54" s="60" customFormat="1" hidden="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9"/>
      <c r="O171" s="59"/>
      <c r="P171" s="59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</row>
    <row r="172" spans="1:54" s="60" customFormat="1" hidden="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9"/>
      <c r="O172" s="59"/>
      <c r="P172" s="59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</row>
    <row r="173" spans="1:54" s="60" customFormat="1" hidden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9"/>
      <c r="O173" s="59"/>
      <c r="P173" s="59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</row>
    <row r="174" spans="1:54" s="60" customFormat="1" hidden="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  <c r="O174" s="59"/>
      <c r="P174" s="59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</row>
    <row r="175" spans="1:54" s="60" customFormat="1" hidden="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9"/>
      <c r="O175" s="59"/>
      <c r="P175" s="59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</row>
    <row r="176" spans="1:54" s="60" customFormat="1" hidden="1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9"/>
      <c r="O176" s="59"/>
      <c r="P176" s="59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</row>
    <row r="177" spans="1:54" s="60" customFormat="1" hidden="1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9"/>
      <c r="O177" s="59"/>
      <c r="P177" s="59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</row>
    <row r="178" spans="1:54" s="60" customFormat="1" hidden="1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9"/>
      <c r="O178" s="59"/>
      <c r="P178" s="59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</row>
    <row r="179" spans="1:54" s="60" customFormat="1" hidden="1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9"/>
      <c r="O179" s="59"/>
      <c r="P179" s="59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</row>
    <row r="180" spans="1:54" s="60" customFormat="1" hidden="1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  <c r="O180" s="59"/>
      <c r="P180" s="59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</row>
    <row r="181" spans="1:54" s="60" customFormat="1" hidden="1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9"/>
      <c r="O181" s="59"/>
      <c r="P181" s="59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</row>
    <row r="182" spans="1:54" s="60" customFormat="1" hidden="1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9"/>
      <c r="O182" s="59"/>
      <c r="P182" s="59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</row>
    <row r="183" spans="1:54" s="60" customFormat="1" hidden="1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9"/>
      <c r="O183" s="59"/>
      <c r="P183" s="59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</row>
    <row r="184" spans="1:54" s="60" customFormat="1" hidden="1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9"/>
      <c r="O184" s="59"/>
      <c r="P184" s="59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</row>
    <row r="185" spans="1:54" s="60" customFormat="1" hidden="1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9"/>
      <c r="O185" s="59"/>
      <c r="P185" s="59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</row>
    <row r="186" spans="1:54" s="60" customFormat="1" hidden="1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9"/>
      <c r="O186" s="59"/>
      <c r="P186" s="59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</row>
    <row r="187" spans="1:54" s="60" customFormat="1" hidden="1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9"/>
      <c r="O187" s="59"/>
      <c r="P187" s="59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</row>
    <row r="188" spans="1:54" s="60" customFormat="1" hidden="1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9"/>
      <c r="O188" s="59"/>
      <c r="P188" s="59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</row>
    <row r="189" spans="1:54" s="60" customFormat="1" hidden="1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9"/>
      <c r="O189" s="59"/>
      <c r="P189" s="59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</row>
    <row r="190" spans="1:54" s="60" customFormat="1" hidden="1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9"/>
      <c r="O190" s="59"/>
      <c r="P190" s="59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</row>
    <row r="191" spans="1:54" s="60" customFormat="1" hidden="1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9"/>
      <c r="O191" s="59"/>
      <c r="P191" s="59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</row>
    <row r="192" spans="1:54" s="60" customFormat="1" hidden="1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9"/>
      <c r="O192" s="59"/>
      <c r="P192" s="59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</row>
    <row r="193" spans="1:54" s="60" customFormat="1" hidden="1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9"/>
      <c r="O193" s="59"/>
      <c r="P193" s="59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</row>
    <row r="194" spans="1:54" s="60" customFormat="1" hidden="1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9"/>
      <c r="O194" s="59"/>
      <c r="P194" s="59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</row>
    <row r="195" spans="1:54" s="60" customFormat="1" hidden="1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9"/>
      <c r="O195" s="59"/>
      <c r="P195" s="59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</row>
    <row r="196" spans="1:54" s="60" customFormat="1" hidden="1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9"/>
      <c r="O196" s="59"/>
      <c r="P196" s="59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</row>
    <row r="197" spans="1:54" s="60" customFormat="1" hidden="1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  <c r="O197" s="59"/>
      <c r="P197" s="59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</row>
    <row r="198" spans="1:54" s="60" customFormat="1" hidden="1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9"/>
      <c r="O198" s="59"/>
      <c r="P198" s="59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</row>
    <row r="199" spans="1:54" s="60" customFormat="1" hidden="1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9"/>
      <c r="O199" s="59"/>
      <c r="P199" s="59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</row>
    <row r="200" spans="1:54" s="60" customFormat="1" hidden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9"/>
      <c r="O200" s="59"/>
      <c r="P200" s="59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</row>
    <row r="201" spans="1:54" s="60" customFormat="1" hidden="1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9"/>
      <c r="O201" s="59"/>
      <c r="P201" s="59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</row>
    <row r="202" spans="1:54" s="60" customFormat="1" hidden="1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9"/>
      <c r="O202" s="59"/>
      <c r="P202" s="59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</row>
    <row r="203" spans="1:54" s="60" customFormat="1" hidden="1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9"/>
      <c r="O203" s="59"/>
      <c r="P203" s="59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</row>
    <row r="204" spans="1:54" s="60" customFormat="1" hidden="1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  <c r="O204" s="59"/>
      <c r="P204" s="59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</row>
    <row r="205" spans="1:54" s="60" customFormat="1" hidden="1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9"/>
      <c r="O205" s="59"/>
      <c r="P205" s="59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</row>
    <row r="206" spans="1:54" s="60" customFormat="1" hidden="1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9"/>
      <c r="O206" s="59"/>
      <c r="P206" s="59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</row>
    <row r="207" spans="1:54" s="60" customFormat="1" hidden="1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  <c r="O207" s="59"/>
      <c r="P207" s="59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</row>
    <row r="208" spans="1:54" s="60" customFormat="1" hidden="1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9"/>
      <c r="O208" s="59"/>
      <c r="P208" s="59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</row>
    <row r="209" spans="1:54" s="60" customFormat="1" hidden="1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9"/>
      <c r="O209" s="59"/>
      <c r="P209" s="59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</row>
    <row r="210" spans="1:54" s="60" customFormat="1" hidden="1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9"/>
      <c r="O210" s="59"/>
      <c r="P210" s="59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</row>
    <row r="211" spans="1:54" s="60" customFormat="1" hidden="1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9"/>
      <c r="O211" s="59"/>
      <c r="P211" s="59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</row>
    <row r="212" spans="1:54" s="60" customFormat="1" hidden="1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9"/>
      <c r="O212" s="59"/>
      <c r="P212" s="59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</row>
    <row r="213" spans="1:54" s="60" customFormat="1" hidden="1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9"/>
      <c r="O213" s="59"/>
      <c r="P213" s="59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</row>
    <row r="214" spans="1:54" s="60" customFormat="1" hidden="1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9"/>
      <c r="O214" s="59"/>
      <c r="P214" s="59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</row>
    <row r="215" spans="1:54" s="60" customFormat="1" hidden="1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9"/>
      <c r="O215" s="59"/>
      <c r="P215" s="59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</row>
    <row r="216" spans="1:54" s="60" customFormat="1" hidden="1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9"/>
      <c r="O216" s="59"/>
      <c r="P216" s="59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</row>
    <row r="217" spans="1:54" s="60" customFormat="1" hidden="1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9"/>
      <c r="O217" s="59"/>
      <c r="P217" s="59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</row>
    <row r="218" spans="1:54" s="60" customFormat="1" hidden="1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9"/>
      <c r="O218" s="59"/>
      <c r="P218" s="59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</row>
    <row r="219" spans="1:54" s="60" customFormat="1" hidden="1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9"/>
      <c r="O219" s="59"/>
      <c r="P219" s="59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</row>
    <row r="220" spans="1:54" s="60" customFormat="1" hidden="1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9"/>
      <c r="O220" s="59"/>
      <c r="P220" s="59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</row>
    <row r="221" spans="1:54" s="60" customFormat="1" hidden="1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9"/>
      <c r="O221" s="59"/>
      <c r="P221" s="59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</row>
    <row r="222" spans="1:54" s="60" customFormat="1" hidden="1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9"/>
      <c r="O222" s="59"/>
      <c r="P222" s="59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</row>
    <row r="223" spans="1:54" s="60" customFormat="1" hidden="1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9"/>
      <c r="O223" s="59"/>
      <c r="P223" s="59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</row>
    <row r="224" spans="1:54" s="60" customFormat="1" hidden="1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9"/>
      <c r="O224" s="59"/>
      <c r="P224" s="59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</row>
    <row r="225" spans="1:54" s="60" customFormat="1" hidden="1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9"/>
      <c r="O225" s="59"/>
      <c r="P225" s="59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</row>
    <row r="226" spans="1:54" s="60" customFormat="1" hidden="1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9"/>
      <c r="O226" s="59"/>
      <c r="P226" s="59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</row>
    <row r="227" spans="1:54" s="60" customFormat="1" hidden="1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9"/>
      <c r="O227" s="59"/>
      <c r="P227" s="59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</row>
    <row r="228" spans="1:54" s="60" customFormat="1" hidden="1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9"/>
      <c r="O228" s="59"/>
      <c r="P228" s="59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</row>
    <row r="229" spans="1:54" s="60" customFormat="1" hidden="1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9"/>
      <c r="O229" s="59"/>
      <c r="P229" s="59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</row>
    <row r="230" spans="1:54" s="60" customFormat="1" hidden="1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9"/>
      <c r="O230" s="59"/>
      <c r="P230" s="59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</row>
    <row r="231" spans="1:54" s="60" customFormat="1" hidden="1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9"/>
      <c r="O231" s="59"/>
      <c r="P231" s="59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</row>
    <row r="232" spans="1:54" s="60" customFormat="1" hidden="1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9"/>
      <c r="O232" s="59"/>
      <c r="P232" s="59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</row>
    <row r="233" spans="1:54" s="60" customFormat="1" hidden="1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9"/>
      <c r="O233" s="59"/>
      <c r="P233" s="59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</row>
    <row r="234" spans="1:54" s="60" customFormat="1" hidden="1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9"/>
      <c r="O234" s="59"/>
      <c r="P234" s="59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</row>
    <row r="235" spans="1:54" s="60" customFormat="1" hidden="1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9"/>
      <c r="O235" s="59"/>
      <c r="P235" s="59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</row>
    <row r="236" spans="1:54" s="60" customFormat="1" hidden="1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9"/>
      <c r="O236" s="59"/>
      <c r="P236" s="59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</row>
    <row r="237" spans="1:54" s="60" customFormat="1" hidden="1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9"/>
      <c r="O237" s="59"/>
      <c r="P237" s="59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</row>
    <row r="238" spans="1:54" s="60" customFormat="1" hidden="1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9"/>
      <c r="O238" s="59"/>
      <c r="P238" s="59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</row>
    <row r="239" spans="1:54" s="60" customFormat="1" hidden="1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9"/>
      <c r="O239" s="59"/>
      <c r="P239" s="59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</row>
    <row r="240" spans="1:54" s="60" customFormat="1" hidden="1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9"/>
      <c r="O240" s="59"/>
      <c r="P240" s="59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</row>
    <row r="241" spans="1:54" s="60" customFormat="1" hidden="1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9"/>
      <c r="O241" s="59"/>
      <c r="P241" s="59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</row>
    <row r="242" spans="1:54" s="60" customFormat="1" hidden="1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9"/>
      <c r="O242" s="59"/>
      <c r="P242" s="59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</row>
    <row r="243" spans="1:54" s="60" customFormat="1" hidden="1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9"/>
      <c r="O243" s="59"/>
      <c r="P243" s="59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</row>
    <row r="244" spans="1:54" s="60" customFormat="1" hidden="1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9"/>
      <c r="O244" s="59"/>
      <c r="P244" s="59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</row>
    <row r="245" spans="1:54" s="60" customFormat="1" hidden="1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9"/>
      <c r="O245" s="59"/>
      <c r="P245" s="59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</row>
    <row r="246" spans="1:54" s="60" customFormat="1" hidden="1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9"/>
      <c r="O246" s="59"/>
      <c r="P246" s="59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</row>
    <row r="247" spans="1:54" s="60" customFormat="1" hidden="1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9"/>
      <c r="O247" s="59"/>
      <c r="P247" s="59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</row>
    <row r="248" spans="1:54" s="60" customFormat="1" hidden="1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9"/>
      <c r="O248" s="59"/>
      <c r="P248" s="59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</row>
    <row r="249" spans="1:54" s="60" customFormat="1" hidden="1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9"/>
      <c r="O249" s="59"/>
      <c r="P249" s="59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</row>
    <row r="250" spans="1:54" s="60" customFormat="1" hidden="1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9"/>
      <c r="O250" s="59"/>
      <c r="P250" s="59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</row>
    <row r="251" spans="1:54" s="60" customFormat="1" hidden="1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9"/>
      <c r="O251" s="59"/>
      <c r="P251" s="59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</row>
    <row r="252" spans="1:54" s="60" customFormat="1" hidden="1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9"/>
      <c r="O252" s="59"/>
      <c r="P252" s="59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</row>
    <row r="253" spans="1:54" s="60" customFormat="1" hidden="1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9"/>
      <c r="O253" s="59"/>
      <c r="P253" s="59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</row>
    <row r="254" spans="1:54" s="60" customFormat="1" hidden="1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9"/>
      <c r="O254" s="59"/>
      <c r="P254" s="59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</row>
    <row r="255" spans="1:54" s="60" customFormat="1" hidden="1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9"/>
      <c r="O255" s="59"/>
      <c r="P255" s="59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</row>
    <row r="256" spans="1:54" s="60" customFormat="1" hidden="1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9"/>
      <c r="O256" s="59"/>
      <c r="P256" s="59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</row>
    <row r="257" spans="1:54" s="60" customFormat="1" hidden="1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9"/>
      <c r="O257" s="59"/>
      <c r="P257" s="59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</row>
    <row r="258" spans="1:54" s="60" customFormat="1" hidden="1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9"/>
      <c r="O258" s="59"/>
      <c r="P258" s="59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</row>
    <row r="259" spans="1:54" s="60" customFormat="1" hidden="1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9"/>
      <c r="O259" s="59"/>
      <c r="P259" s="59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</row>
    <row r="260" spans="1:54" s="60" customFormat="1" hidden="1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9"/>
      <c r="O260" s="59"/>
      <c r="P260" s="59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</row>
    <row r="261" spans="1:54" s="60" customFormat="1" hidden="1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9"/>
      <c r="O261" s="59"/>
      <c r="P261" s="59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</row>
    <row r="262" spans="1:54" s="60" customFormat="1" hidden="1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9"/>
      <c r="O262" s="59"/>
      <c r="P262" s="59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</row>
    <row r="263" spans="1:54" s="60" customFormat="1" hidden="1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9"/>
      <c r="O263" s="59"/>
      <c r="P263" s="59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</row>
    <row r="264" spans="1:54" s="60" customFormat="1" hidden="1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9"/>
      <c r="O264" s="59"/>
      <c r="P264" s="59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</row>
    <row r="265" spans="1:54" s="60" customFormat="1" hidden="1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9"/>
      <c r="O265" s="59"/>
      <c r="P265" s="59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</row>
    <row r="266" spans="1:54" s="60" customFormat="1" hidden="1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9"/>
      <c r="O266" s="59"/>
      <c r="P266" s="59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</row>
    <row r="267" spans="1:54" s="60" customFormat="1" hidden="1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9"/>
      <c r="O267" s="59"/>
      <c r="P267" s="59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</row>
    <row r="268" spans="1:54" s="60" customFormat="1" hidden="1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9"/>
      <c r="O268" s="59"/>
      <c r="P268" s="59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</row>
    <row r="269" spans="1:54" s="60" customFormat="1" hidden="1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9"/>
      <c r="O269" s="59"/>
      <c r="P269" s="59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</row>
    <row r="270" spans="1:54" s="60" customFormat="1" hidden="1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9"/>
      <c r="O270" s="59"/>
      <c r="P270" s="59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</row>
    <row r="271" spans="1:54" s="60" customFormat="1" hidden="1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9"/>
      <c r="O271" s="59"/>
      <c r="P271" s="59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</row>
    <row r="272" spans="1:54" s="60" customFormat="1" hidden="1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9"/>
      <c r="O272" s="59"/>
      <c r="P272" s="59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</row>
    <row r="273" spans="1:54" s="60" customFormat="1" hidden="1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9"/>
      <c r="O273" s="59"/>
      <c r="P273" s="59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</row>
    <row r="274" spans="1:54" s="60" customFormat="1" hidden="1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  <c r="O274" s="59"/>
      <c r="P274" s="59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</row>
    <row r="275" spans="1:54" s="60" customFormat="1" hidden="1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9"/>
      <c r="O275" s="59"/>
      <c r="P275" s="59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</row>
    <row r="276" spans="1:54" s="60" customFormat="1" hidden="1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9"/>
      <c r="O276" s="59"/>
      <c r="P276" s="59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</row>
    <row r="277" spans="1:54" s="60" customFormat="1" hidden="1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9"/>
      <c r="O277" s="59"/>
      <c r="P277" s="59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</row>
    <row r="278" spans="1:54" s="60" customFormat="1" hidden="1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9"/>
      <c r="O278" s="59"/>
      <c r="P278" s="59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</row>
    <row r="279" spans="1:54" s="60" customFormat="1" hidden="1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9"/>
      <c r="O279" s="59"/>
      <c r="P279" s="59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</row>
    <row r="280" spans="1:54" s="60" customFormat="1" hidden="1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9"/>
      <c r="O280" s="59"/>
      <c r="P280" s="59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</row>
    <row r="281" spans="1:54" s="60" customFormat="1" hidden="1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9"/>
      <c r="O281" s="59"/>
      <c r="P281" s="59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</row>
    <row r="282" spans="1:54" s="60" customFormat="1" hidden="1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9"/>
      <c r="O282" s="59"/>
      <c r="P282" s="59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</row>
    <row r="283" spans="1:54" s="60" customFormat="1" hidden="1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9"/>
      <c r="O283" s="59"/>
      <c r="P283" s="59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</row>
    <row r="284" spans="1:54" s="60" customFormat="1" hidden="1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9"/>
      <c r="O284" s="59"/>
      <c r="P284" s="59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</row>
    <row r="285" spans="1:54" s="60" customFormat="1" hidden="1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  <c r="O285" s="59"/>
      <c r="P285" s="59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</row>
    <row r="286" spans="1:54" s="60" customFormat="1" hidden="1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9"/>
      <c r="O286" s="59"/>
      <c r="P286" s="59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</row>
    <row r="287" spans="1:54" s="60" customFormat="1" hidden="1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9"/>
      <c r="O287" s="59"/>
      <c r="P287" s="59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</row>
    <row r="288" spans="1:54" s="60" customFormat="1" hidden="1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9"/>
      <c r="O288" s="59"/>
      <c r="P288" s="59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</row>
    <row r="289" spans="1:54" s="60" customFormat="1" hidden="1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9"/>
      <c r="O289" s="59"/>
      <c r="P289" s="59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</row>
    <row r="290" spans="1:54" s="60" customFormat="1" hidden="1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9"/>
      <c r="O290" s="59"/>
      <c r="P290" s="59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</row>
    <row r="291" spans="1:54" s="60" customFormat="1" hidden="1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9"/>
      <c r="O291" s="59"/>
      <c r="P291" s="59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</row>
    <row r="292" spans="1:54" s="60" customFormat="1" hidden="1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9"/>
      <c r="O292" s="59"/>
      <c r="P292" s="59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</row>
    <row r="293" spans="1:54" s="60" customFormat="1" hidden="1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9"/>
      <c r="O293" s="59"/>
      <c r="P293" s="59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</row>
    <row r="294" spans="1:54" s="60" customFormat="1" hidden="1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9"/>
      <c r="O294" s="59"/>
      <c r="P294" s="59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</row>
    <row r="295" spans="1:54" s="60" customFormat="1" hidden="1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9"/>
      <c r="O295" s="59"/>
      <c r="P295" s="59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</row>
    <row r="296" spans="1:54" s="60" customFormat="1" hidden="1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9"/>
      <c r="O296" s="59"/>
      <c r="P296" s="59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</row>
    <row r="297" spans="1:54" s="60" customFormat="1" hidden="1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9"/>
      <c r="O297" s="59"/>
      <c r="P297" s="59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</row>
    <row r="298" spans="1:54" s="60" customFormat="1" hidden="1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9"/>
      <c r="O298" s="59"/>
      <c r="P298" s="59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</row>
    <row r="299" spans="1:54" s="60" customFormat="1" hidden="1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9"/>
      <c r="O299" s="59"/>
      <c r="P299" s="59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</row>
    <row r="300" spans="1:54" s="60" customFormat="1" hidden="1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9"/>
      <c r="O300" s="59"/>
      <c r="P300" s="59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</row>
    <row r="301" spans="1:54" s="60" customFormat="1" hidden="1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9"/>
      <c r="O301" s="59"/>
      <c r="P301" s="59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</row>
    <row r="302" spans="1:54" s="60" customFormat="1" hidden="1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9"/>
      <c r="O302" s="59"/>
      <c r="P302" s="59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</row>
    <row r="303" spans="1:54" s="60" customFormat="1" hidden="1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9"/>
      <c r="O303" s="59"/>
      <c r="P303" s="59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</row>
    <row r="304" spans="1:54" s="60" customFormat="1" hidden="1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9"/>
      <c r="O304" s="59"/>
      <c r="P304" s="59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</row>
    <row r="305" spans="1:54" s="60" customFormat="1" hidden="1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9"/>
      <c r="O305" s="59"/>
      <c r="P305" s="59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</row>
    <row r="306" spans="1:54" s="60" customFormat="1" hidden="1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9"/>
      <c r="O306" s="59"/>
      <c r="P306" s="59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</row>
    <row r="307" spans="1:54" s="60" customFormat="1" hidden="1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9"/>
      <c r="O307" s="59"/>
      <c r="P307" s="59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</row>
    <row r="308" spans="1:54" s="60" customFormat="1" hidden="1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9"/>
      <c r="O308" s="59"/>
      <c r="P308" s="59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</row>
    <row r="309" spans="1:54" s="60" customFormat="1" hidden="1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9"/>
      <c r="O309" s="59"/>
      <c r="P309" s="59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</row>
    <row r="310" spans="1:54" s="60" customFormat="1" hidden="1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9"/>
      <c r="O310" s="59"/>
      <c r="P310" s="59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</row>
    <row r="311" spans="1:54" s="60" customFormat="1" hidden="1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9"/>
      <c r="O311" s="59"/>
      <c r="P311" s="59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</row>
    <row r="312" spans="1:54" s="60" customFormat="1" hidden="1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9"/>
      <c r="O312" s="59"/>
      <c r="P312" s="59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</row>
    <row r="313" spans="1:54" s="60" customFormat="1" hidden="1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9"/>
      <c r="O313" s="59"/>
      <c r="P313" s="59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</row>
    <row r="314" spans="1:54" s="60" customFormat="1" hidden="1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9"/>
      <c r="O314" s="59"/>
      <c r="P314" s="59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</row>
    <row r="315" spans="1:54" s="60" customFormat="1" hidden="1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9"/>
      <c r="O315" s="59"/>
      <c r="P315" s="59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</row>
    <row r="316" spans="1:54" s="60" customFormat="1" hidden="1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9"/>
      <c r="O316" s="59"/>
      <c r="P316" s="59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</row>
    <row r="317" spans="1:54" s="60" customFormat="1" hidden="1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9"/>
      <c r="O317" s="59"/>
      <c r="P317" s="59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</row>
    <row r="318" spans="1:54" s="60" customFormat="1" hidden="1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9"/>
      <c r="O318" s="59"/>
      <c r="P318" s="59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</row>
    <row r="319" spans="1:54" s="60" customFormat="1" hidden="1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9"/>
      <c r="O319" s="59"/>
      <c r="P319" s="59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</row>
    <row r="320" spans="1:54" s="60" customFormat="1" hidden="1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9"/>
      <c r="O320" s="59"/>
      <c r="P320" s="59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</row>
    <row r="321" spans="1:54" s="60" customFormat="1" hidden="1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9"/>
      <c r="O321" s="59"/>
      <c r="P321" s="59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</row>
    <row r="322" spans="1:54" s="60" customFormat="1" hidden="1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9"/>
      <c r="O322" s="59"/>
      <c r="P322" s="59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</row>
    <row r="323" spans="1:54" s="60" customFormat="1" hidden="1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9"/>
      <c r="O323" s="59"/>
      <c r="P323" s="59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</row>
    <row r="324" spans="1:54" s="60" customFormat="1" hidden="1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9"/>
      <c r="O324" s="59"/>
      <c r="P324" s="59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</row>
    <row r="325" spans="1:54" s="60" customFormat="1" hidden="1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9"/>
      <c r="O325" s="59"/>
      <c r="P325" s="59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</row>
    <row r="326" spans="1:54" s="60" customFormat="1" hidden="1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9"/>
      <c r="O326" s="59"/>
      <c r="P326" s="59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</row>
    <row r="327" spans="1:54" s="60" customFormat="1" hidden="1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9"/>
      <c r="O327" s="59"/>
      <c r="P327" s="59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</row>
    <row r="328" spans="1:54" s="60" customFormat="1" hidden="1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9"/>
      <c r="O328" s="59"/>
      <c r="P328" s="59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</row>
    <row r="329" spans="1:54" s="60" customFormat="1" hidden="1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9"/>
      <c r="O329" s="59"/>
      <c r="P329" s="59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</row>
    <row r="330" spans="1:54" s="60" customFormat="1" hidden="1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9"/>
      <c r="O330" s="59"/>
      <c r="P330" s="59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</row>
    <row r="331" spans="1:54" s="60" customFormat="1" hidden="1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9"/>
      <c r="O331" s="59"/>
      <c r="P331" s="59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</row>
    <row r="332" spans="1:54" s="60" customFormat="1" hidden="1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9"/>
      <c r="O332" s="59"/>
      <c r="P332" s="59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</row>
    <row r="333" spans="1:54" s="60" customFormat="1" hidden="1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9"/>
      <c r="O333" s="59"/>
      <c r="P333" s="59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</row>
    <row r="334" spans="1:54" s="60" customFormat="1" hidden="1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9"/>
      <c r="O334" s="59"/>
      <c r="P334" s="59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</row>
    <row r="335" spans="1:54" s="60" customFormat="1" hidden="1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9"/>
      <c r="O335" s="59"/>
      <c r="P335" s="59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</row>
    <row r="336" spans="1:54" s="60" customFormat="1" hidden="1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9"/>
      <c r="O336" s="59"/>
      <c r="P336" s="59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</row>
    <row r="337" spans="1:54" s="60" customFormat="1" hidden="1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9"/>
      <c r="O337" s="59"/>
      <c r="P337" s="59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</row>
    <row r="338" spans="1:54" s="60" customFormat="1" hidden="1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9"/>
      <c r="O338" s="59"/>
      <c r="P338" s="59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</row>
    <row r="339" spans="1:54" s="60" customFormat="1" hidden="1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9"/>
      <c r="O339" s="59"/>
      <c r="P339" s="59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</row>
    <row r="340" spans="1:54" s="60" customFormat="1" hidden="1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9"/>
      <c r="O340" s="59"/>
      <c r="P340" s="59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</row>
    <row r="341" spans="1:54" s="60" customFormat="1" hidden="1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9"/>
      <c r="O341" s="59"/>
      <c r="P341" s="59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</row>
    <row r="342" spans="1:54" s="60" customFormat="1" hidden="1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9"/>
      <c r="O342" s="59"/>
      <c r="P342" s="59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</row>
    <row r="343" spans="1:54" s="60" customFormat="1" hidden="1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9"/>
      <c r="O343" s="59"/>
      <c r="P343" s="59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</row>
    <row r="344" spans="1:54" s="60" customFormat="1" hidden="1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9"/>
      <c r="O344" s="59"/>
      <c r="P344" s="59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</row>
    <row r="345" spans="1:54" s="60" customFormat="1" hidden="1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9"/>
      <c r="O345" s="59"/>
      <c r="P345" s="59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</row>
    <row r="346" spans="1:54" s="60" customFormat="1" hidden="1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9"/>
      <c r="O346" s="59"/>
      <c r="P346" s="59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</row>
    <row r="347" spans="1:54" s="60" customFormat="1" hidden="1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9"/>
      <c r="O347" s="59"/>
      <c r="P347" s="59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</row>
    <row r="348" spans="1:54" s="60" customFormat="1" hidden="1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9"/>
      <c r="O348" s="59"/>
      <c r="P348" s="59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</row>
    <row r="349" spans="1:54" s="60" customFormat="1" hidden="1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9"/>
      <c r="O349" s="59"/>
      <c r="P349" s="59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</row>
    <row r="350" spans="1:54" s="60" customFormat="1" hidden="1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9"/>
      <c r="O350" s="59"/>
      <c r="P350" s="59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</row>
    <row r="351" spans="1:54" s="60" customFormat="1" hidden="1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9"/>
      <c r="O351" s="59"/>
      <c r="P351" s="59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</row>
    <row r="352" spans="1:54" s="60" customFormat="1" hidden="1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9"/>
      <c r="O352" s="59"/>
      <c r="P352" s="59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</row>
    <row r="353" spans="1:54" s="60" customFormat="1" hidden="1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9"/>
      <c r="O353" s="59"/>
      <c r="P353" s="59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</row>
    <row r="354" spans="1:54" s="60" customFormat="1" hidden="1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9"/>
      <c r="O354" s="59"/>
      <c r="P354" s="59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</row>
    <row r="355" spans="1:54" s="60" customFormat="1" hidden="1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9"/>
      <c r="O355" s="59"/>
      <c r="P355" s="59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</row>
    <row r="356" spans="1:54" s="60" customFormat="1" hidden="1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9"/>
      <c r="O356" s="59"/>
      <c r="P356" s="59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</row>
    <row r="357" spans="1:54" s="60" customFormat="1" hidden="1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9"/>
      <c r="O357" s="59"/>
      <c r="P357" s="59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</row>
    <row r="358" spans="1:54" s="60" customFormat="1" hidden="1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9"/>
      <c r="O358" s="59"/>
      <c r="P358" s="59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</row>
    <row r="359" spans="1:54" s="60" customFormat="1" hidden="1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9"/>
      <c r="O359" s="59"/>
      <c r="P359" s="59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</row>
    <row r="360" spans="1:54" s="60" customFormat="1" hidden="1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9"/>
      <c r="O360" s="59"/>
      <c r="P360" s="59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</row>
    <row r="361" spans="1:54" s="60" customFormat="1" hidden="1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9"/>
      <c r="O361" s="59"/>
      <c r="P361" s="59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</row>
    <row r="362" spans="1:54" s="60" customFormat="1" hidden="1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9"/>
      <c r="O362" s="59"/>
      <c r="P362" s="59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</row>
    <row r="363" spans="1:54" s="60" customFormat="1" hidden="1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9"/>
      <c r="O363" s="59"/>
      <c r="P363" s="59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</row>
    <row r="364" spans="1:54" s="60" customFormat="1" hidden="1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9"/>
      <c r="O364" s="59"/>
      <c r="P364" s="59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</row>
    <row r="365" spans="1:54" s="60" customFormat="1" hidden="1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9"/>
      <c r="O365" s="59"/>
      <c r="P365" s="59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</row>
    <row r="366" spans="1:54" s="60" customFormat="1" hidden="1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9"/>
      <c r="O366" s="59"/>
      <c r="P366" s="59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</row>
    <row r="367" spans="1:54" s="60" customFormat="1" hidden="1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9"/>
      <c r="O367" s="59"/>
      <c r="P367" s="59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</row>
    <row r="368" spans="1:54" s="60" customFormat="1" hidden="1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9"/>
      <c r="O368" s="59"/>
      <c r="P368" s="59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</row>
    <row r="369" spans="1:54" s="60" customFormat="1" hidden="1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9"/>
      <c r="O369" s="59"/>
      <c r="P369" s="59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</row>
    <row r="370" spans="1:54" s="60" customFormat="1" hidden="1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9"/>
      <c r="O370" s="59"/>
      <c r="P370" s="59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</row>
    <row r="371" spans="1:54" s="60" customFormat="1" hidden="1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9"/>
      <c r="O371" s="59"/>
      <c r="P371" s="59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</row>
    <row r="372" spans="1:54" s="60" customFormat="1" hidden="1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9"/>
      <c r="O372" s="59"/>
      <c r="P372" s="59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</row>
    <row r="373" spans="1:54" s="60" customFormat="1" hidden="1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9"/>
      <c r="O373" s="59"/>
      <c r="P373" s="59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</row>
    <row r="374" spans="1:54" s="60" customFormat="1" hidden="1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9"/>
      <c r="O374" s="59"/>
      <c r="P374" s="59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</row>
    <row r="375" spans="1:54" s="60" customFormat="1" hidden="1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9"/>
      <c r="O375" s="59"/>
      <c r="P375" s="59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</row>
    <row r="376" spans="1:54" s="60" customFormat="1" hidden="1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9"/>
      <c r="O376" s="59"/>
      <c r="P376" s="59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</row>
    <row r="377" spans="1:54" s="60" customFormat="1" hidden="1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9"/>
      <c r="O377" s="59"/>
      <c r="P377" s="59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</row>
    <row r="378" spans="1:54" s="60" customFormat="1" hidden="1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9"/>
      <c r="O378" s="59"/>
      <c r="P378" s="59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</row>
    <row r="379" spans="1:54" s="60" customFormat="1" hidden="1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9"/>
      <c r="O379" s="59"/>
      <c r="P379" s="59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</row>
    <row r="380" spans="1:54" s="60" customFormat="1" hidden="1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9"/>
      <c r="O380" s="59"/>
      <c r="P380" s="59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</row>
    <row r="381" spans="1:54" s="60" customFormat="1" hidden="1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9"/>
      <c r="O381" s="59"/>
      <c r="P381" s="59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</row>
    <row r="382" spans="1:54" s="60" customFormat="1" hidden="1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9"/>
      <c r="O382" s="59"/>
      <c r="P382" s="59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</row>
    <row r="383" spans="1:54" s="60" customFormat="1" hidden="1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9"/>
      <c r="O383" s="59"/>
      <c r="P383" s="59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</row>
    <row r="384" spans="1:54" s="60" customFormat="1" hidden="1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9"/>
      <c r="O384" s="59"/>
      <c r="P384" s="59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</row>
    <row r="385" spans="1:54" s="60" customFormat="1" hidden="1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9"/>
      <c r="O385" s="59"/>
      <c r="P385" s="59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</row>
    <row r="386" spans="1:54" s="60" customFormat="1" hidden="1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9"/>
      <c r="O386" s="59"/>
      <c r="P386" s="59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</row>
    <row r="387" spans="1:54" s="60" customFormat="1" hidden="1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9"/>
      <c r="O387" s="59"/>
      <c r="P387" s="59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</row>
    <row r="388" spans="1:54" s="60" customFormat="1" hidden="1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9"/>
      <c r="O388" s="59"/>
      <c r="P388" s="59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</row>
    <row r="389" spans="1:54" s="60" customFormat="1" hidden="1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9"/>
      <c r="O389" s="59"/>
      <c r="P389" s="59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</row>
    <row r="390" spans="1:54" s="60" customFormat="1" hidden="1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9"/>
      <c r="O390" s="59"/>
      <c r="P390" s="59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</row>
    <row r="391" spans="1:54" s="60" customFormat="1" hidden="1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9"/>
      <c r="O391" s="59"/>
      <c r="P391" s="59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</row>
    <row r="392" spans="1:54" s="60" customFormat="1" hidden="1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9"/>
      <c r="O392" s="59"/>
      <c r="P392" s="59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</row>
    <row r="393" spans="1:54" s="60" customFormat="1" hidden="1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9"/>
      <c r="O393" s="59"/>
      <c r="P393" s="59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</row>
    <row r="394" spans="1:54" s="60" customFormat="1" hidden="1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9"/>
      <c r="O394" s="59"/>
      <c r="P394" s="59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</row>
    <row r="395" spans="1:54" s="60" customFormat="1" hidden="1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9"/>
      <c r="O395" s="59"/>
      <c r="P395" s="59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</row>
    <row r="396" spans="1:54" s="60" customFormat="1" hidden="1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9"/>
      <c r="O396" s="59"/>
      <c r="P396" s="59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</row>
    <row r="397" spans="1:54" s="60" customFormat="1" hidden="1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9"/>
      <c r="O397" s="59"/>
      <c r="P397" s="59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</row>
    <row r="398" spans="1:54" s="60" customFormat="1" hidden="1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9"/>
      <c r="O398" s="59"/>
      <c r="P398" s="59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</row>
    <row r="399" spans="1:54" s="60" customFormat="1" hidden="1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9"/>
      <c r="O399" s="59"/>
      <c r="P399" s="59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</row>
    <row r="400" spans="1:54" s="60" customFormat="1" hidden="1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9"/>
      <c r="O400" s="59"/>
      <c r="P400" s="59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</row>
    <row r="401" spans="1:54" s="60" customFormat="1" hidden="1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9"/>
      <c r="O401" s="59"/>
      <c r="P401" s="59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</row>
    <row r="402" spans="1:54" s="60" customFormat="1" hidden="1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9"/>
      <c r="O402" s="59"/>
      <c r="P402" s="59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</row>
    <row r="403" spans="1:54" s="60" customFormat="1" hidden="1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9"/>
      <c r="O403" s="59"/>
      <c r="P403" s="59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</row>
    <row r="404" spans="1:54" s="60" customFormat="1" hidden="1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9"/>
      <c r="O404" s="59"/>
      <c r="P404" s="59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</row>
    <row r="405" spans="1:54" s="60" customFormat="1" hidden="1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9"/>
      <c r="O405" s="59"/>
      <c r="P405" s="59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</row>
    <row r="406" spans="1:54" s="60" customFormat="1" hidden="1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9"/>
      <c r="O406" s="59"/>
      <c r="P406" s="59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</row>
    <row r="407" spans="1:54" s="60" customFormat="1" hidden="1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9"/>
      <c r="O407" s="59"/>
      <c r="P407" s="59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</row>
    <row r="408" spans="1:54" s="60" customFormat="1" hidden="1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9"/>
      <c r="O408" s="59"/>
      <c r="P408" s="59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</row>
    <row r="409" spans="1:54" s="60" customFormat="1" hidden="1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9"/>
      <c r="O409" s="59"/>
      <c r="P409" s="59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</row>
    <row r="410" spans="1:54" s="60" customFormat="1" hidden="1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9"/>
      <c r="O410" s="59"/>
      <c r="P410" s="59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</row>
    <row r="411" spans="1:54" s="60" customFormat="1" hidden="1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9"/>
      <c r="O411" s="59"/>
      <c r="P411" s="59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</row>
    <row r="412" spans="1:54" s="60" customFormat="1" hidden="1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9"/>
      <c r="O412" s="59"/>
      <c r="P412" s="59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</row>
    <row r="413" spans="1:54" s="60" customFormat="1" hidden="1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9"/>
      <c r="O413" s="59"/>
      <c r="P413" s="59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</row>
    <row r="414" spans="1:54" s="60" customFormat="1" hidden="1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9"/>
      <c r="O414" s="59"/>
      <c r="P414" s="59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</row>
    <row r="415" spans="1:54" s="60" customFormat="1" hidden="1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9"/>
      <c r="O415" s="59"/>
      <c r="P415" s="59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</row>
    <row r="416" spans="1:54" s="60" customFormat="1" hidden="1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9"/>
      <c r="O416" s="59"/>
      <c r="P416" s="59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</row>
    <row r="417" spans="1:54" s="60" customFormat="1" hidden="1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9"/>
      <c r="O417" s="59"/>
      <c r="P417" s="59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</row>
    <row r="418" spans="1:54" s="60" customFormat="1" hidden="1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9"/>
      <c r="O418" s="59"/>
      <c r="P418" s="59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</row>
    <row r="419" spans="1:54" s="60" customFormat="1" hidden="1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9"/>
      <c r="O419" s="59"/>
      <c r="P419" s="59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</row>
    <row r="420" spans="1:54" s="60" customFormat="1" hidden="1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9"/>
      <c r="O420" s="59"/>
      <c r="P420" s="59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</row>
    <row r="421" spans="1:54" s="60" customFormat="1" hidden="1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9"/>
      <c r="O421" s="59"/>
      <c r="P421" s="59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</row>
    <row r="422" spans="1:54" s="60" customFormat="1" hidden="1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9"/>
      <c r="O422" s="59"/>
      <c r="P422" s="59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</row>
    <row r="423" spans="1:54" s="60" customFormat="1" hidden="1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9"/>
      <c r="O423" s="59"/>
      <c r="P423" s="59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</row>
    <row r="424" spans="1:54" s="60" customFormat="1" hidden="1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9"/>
      <c r="O424" s="59"/>
      <c r="P424" s="59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</row>
    <row r="425" spans="1:54" s="60" customFormat="1" hidden="1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9"/>
      <c r="O425" s="59"/>
      <c r="P425" s="59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</row>
    <row r="426" spans="1:54" s="60" customFormat="1" hidden="1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9"/>
      <c r="O426" s="59"/>
      <c r="P426" s="59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</row>
    <row r="427" spans="1:54" s="60" customFormat="1" hidden="1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9"/>
      <c r="O427" s="59"/>
      <c r="P427" s="59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</row>
    <row r="428" spans="1:54" s="60" customFormat="1" hidden="1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9"/>
      <c r="O428" s="59"/>
      <c r="P428" s="59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</row>
    <row r="429" spans="1:54" s="60" customFormat="1" hidden="1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9"/>
      <c r="O429" s="59"/>
      <c r="P429" s="59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</row>
    <row r="430" spans="1:54" s="60" customFormat="1" hidden="1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9"/>
      <c r="O430" s="59"/>
      <c r="P430" s="59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</row>
    <row r="431" spans="1:54" s="60" customFormat="1" hidden="1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9"/>
      <c r="O431" s="59"/>
      <c r="P431" s="59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</row>
    <row r="432" spans="1:54" s="60" customFormat="1" hidden="1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9"/>
      <c r="O432" s="59"/>
      <c r="P432" s="59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</row>
    <row r="433" spans="1:54" s="60" customFormat="1" hidden="1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9"/>
      <c r="O433" s="59"/>
      <c r="P433" s="59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</row>
    <row r="434" spans="1:54" s="60" customFormat="1" hidden="1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9"/>
      <c r="O434" s="59"/>
      <c r="P434" s="59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</row>
    <row r="435" spans="1:54" s="60" customFormat="1" hidden="1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9"/>
      <c r="O435" s="59"/>
      <c r="P435" s="59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</row>
    <row r="436" spans="1:54" s="60" customFormat="1" hidden="1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9"/>
      <c r="O436" s="59"/>
      <c r="P436" s="59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</row>
    <row r="437" spans="1:54" s="60" customFormat="1" hidden="1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9"/>
      <c r="O437" s="59"/>
      <c r="P437" s="59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</row>
    <row r="438" spans="1:54" s="60" customFormat="1" hidden="1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9"/>
      <c r="O438" s="59"/>
      <c r="P438" s="59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</row>
    <row r="439" spans="1:54" s="60" customFormat="1" hidden="1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9"/>
      <c r="O439" s="59"/>
      <c r="P439" s="59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</row>
    <row r="440" spans="1:54" s="60" customFormat="1" hidden="1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9"/>
      <c r="O440" s="59"/>
      <c r="P440" s="59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</row>
    <row r="441" spans="1:54" s="60" customFormat="1" hidden="1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9"/>
      <c r="O441" s="59"/>
      <c r="P441" s="59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</row>
    <row r="442" spans="1:54" s="60" customFormat="1" hidden="1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9"/>
      <c r="O442" s="59"/>
      <c r="P442" s="59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</row>
    <row r="443" spans="1:54" s="60" customFormat="1" hidden="1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9"/>
      <c r="O443" s="59"/>
      <c r="P443" s="59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</row>
    <row r="444" spans="1:54" s="60" customFormat="1" hidden="1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9"/>
      <c r="O444" s="59"/>
      <c r="P444" s="59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</row>
    <row r="445" spans="1:54" s="60" customFormat="1" hidden="1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9"/>
      <c r="O445" s="59"/>
      <c r="P445" s="59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</row>
    <row r="446" spans="1:54" s="60" customFormat="1" hidden="1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9"/>
      <c r="O446" s="59"/>
      <c r="P446" s="59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</row>
    <row r="447" spans="1:54" s="60" customFormat="1" hidden="1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9"/>
      <c r="O447" s="59"/>
      <c r="P447" s="59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</row>
    <row r="448" spans="1:54" s="60" customFormat="1" hidden="1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9"/>
      <c r="O448" s="59"/>
      <c r="P448" s="59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</row>
    <row r="449" spans="1:54" s="60" customFormat="1" hidden="1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9"/>
      <c r="O449" s="59"/>
      <c r="P449" s="59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</row>
    <row r="450" spans="1:54" s="60" customFormat="1" hidden="1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9"/>
      <c r="O450" s="59"/>
      <c r="P450" s="59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</row>
    <row r="451" spans="1:54" s="60" customFormat="1" hidden="1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9"/>
      <c r="O451" s="59"/>
      <c r="P451" s="59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</row>
    <row r="452" spans="1:54" s="60" customFormat="1" hidden="1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9"/>
      <c r="O452" s="59"/>
      <c r="P452" s="59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</row>
    <row r="453" spans="1:54" s="60" customFormat="1" hidden="1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9"/>
      <c r="O453" s="59"/>
      <c r="P453" s="59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</row>
    <row r="454" spans="1:54" s="60" customFormat="1" hidden="1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9"/>
      <c r="O454" s="59"/>
      <c r="P454" s="59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</row>
    <row r="455" spans="1:54" s="60" customFormat="1" hidden="1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9"/>
      <c r="O455" s="59"/>
      <c r="P455" s="59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</row>
    <row r="456" spans="1:54" s="60" customFormat="1" hidden="1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9"/>
      <c r="O456" s="59"/>
      <c r="P456" s="59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</row>
    <row r="457" spans="1:54" s="60" customFormat="1" hidden="1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9"/>
      <c r="O457" s="59"/>
      <c r="P457" s="59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</row>
    <row r="458" spans="1:54" s="60" customFormat="1" hidden="1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9"/>
      <c r="O458" s="59"/>
      <c r="P458" s="59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</row>
    <row r="459" spans="1:54" s="60" customFormat="1" hidden="1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9"/>
      <c r="O459" s="59"/>
      <c r="P459" s="59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</row>
    <row r="460" spans="1:54" s="60" customFormat="1" hidden="1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9"/>
      <c r="O460" s="59"/>
      <c r="P460" s="59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</row>
    <row r="461" spans="1:54" s="60" customFormat="1" hidden="1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9"/>
      <c r="O461" s="59"/>
      <c r="P461" s="59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</row>
    <row r="462" spans="1:54" s="60" customFormat="1" hidden="1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9"/>
      <c r="O462" s="59"/>
      <c r="P462" s="59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</row>
    <row r="463" spans="1:54" s="60" customFormat="1" hidden="1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9"/>
      <c r="O463" s="59"/>
      <c r="P463" s="59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</row>
    <row r="464" spans="1:54" s="60" customFormat="1" hidden="1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9"/>
      <c r="O464" s="59"/>
      <c r="P464" s="59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</row>
    <row r="465" spans="1:54" s="60" customFormat="1" hidden="1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9"/>
      <c r="O465" s="59"/>
      <c r="P465" s="59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</row>
    <row r="466" spans="1:54" s="60" customFormat="1" hidden="1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9"/>
      <c r="O466" s="59"/>
      <c r="P466" s="59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</row>
    <row r="467" spans="1:54" s="60" customFormat="1" hidden="1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9"/>
      <c r="O467" s="59"/>
      <c r="P467" s="59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</row>
    <row r="468" spans="1:54" s="60" customFormat="1" hidden="1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9"/>
      <c r="O468" s="59"/>
      <c r="P468" s="59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</row>
    <row r="469" spans="1:54" s="60" customFormat="1" hidden="1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9"/>
      <c r="O469" s="59"/>
      <c r="P469" s="5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</row>
    <row r="470" spans="1:54" s="60" customFormat="1" hidden="1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9"/>
      <c r="O470" s="59"/>
      <c r="P470" s="59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</row>
    <row r="471" spans="1:54" s="60" customFormat="1" hidden="1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9"/>
      <c r="O471" s="59"/>
      <c r="P471" s="59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</row>
    <row r="472" spans="1:54" s="60" customFormat="1" hidden="1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9"/>
      <c r="O472" s="59"/>
      <c r="P472" s="59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</row>
    <row r="473" spans="1:54" s="60" customFormat="1" hidden="1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9"/>
      <c r="O473" s="59"/>
      <c r="P473" s="59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</row>
    <row r="474" spans="1:54" s="60" customFormat="1" hidden="1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9"/>
      <c r="O474" s="59"/>
      <c r="P474" s="59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</row>
    <row r="475" spans="1:54" s="60" customFormat="1" hidden="1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9"/>
      <c r="O475" s="59"/>
      <c r="P475" s="59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</row>
    <row r="476" spans="1:54" s="60" customFormat="1" hidden="1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9"/>
      <c r="O476" s="59"/>
      <c r="P476" s="59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</row>
    <row r="477" spans="1:54" s="60" customFormat="1" hidden="1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9"/>
      <c r="O477" s="59"/>
      <c r="P477" s="59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</row>
    <row r="478" spans="1:54" s="60" customFormat="1" hidden="1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9"/>
      <c r="O478" s="59"/>
      <c r="P478" s="59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</row>
    <row r="479" spans="1:54" s="60" customFormat="1" hidden="1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9"/>
      <c r="O479" s="59"/>
      <c r="P479" s="59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</row>
    <row r="480" spans="1:54" s="60" customFormat="1" hidden="1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9"/>
      <c r="O480" s="59"/>
      <c r="P480" s="59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</row>
    <row r="481" spans="1:54" s="60" customFormat="1" hidden="1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9"/>
      <c r="O481" s="59"/>
      <c r="P481" s="59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</row>
    <row r="482" spans="1:54" s="60" customFormat="1" hidden="1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9"/>
      <c r="O482" s="59"/>
      <c r="P482" s="59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</row>
    <row r="483" spans="1:54" s="60" customFormat="1" hidden="1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9"/>
      <c r="O483" s="59"/>
      <c r="P483" s="59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</row>
    <row r="484" spans="1:54" s="60" customFormat="1" hidden="1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9"/>
      <c r="O484" s="59"/>
      <c r="P484" s="59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</row>
    <row r="485" spans="1:54" s="60" customFormat="1" hidden="1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9"/>
      <c r="O485" s="59"/>
      <c r="P485" s="59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</row>
    <row r="486" spans="1:54" s="60" customFormat="1" hidden="1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9"/>
      <c r="O486" s="59"/>
      <c r="P486" s="59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</row>
    <row r="487" spans="1:54" s="60" customFormat="1" hidden="1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9"/>
      <c r="O487" s="59"/>
      <c r="P487" s="59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</row>
    <row r="488" spans="1:54" s="60" customFormat="1" hidden="1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9"/>
      <c r="O488" s="59"/>
      <c r="P488" s="59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</row>
    <row r="489" spans="1:54" s="60" customFormat="1" hidden="1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9"/>
      <c r="O489" s="59"/>
      <c r="P489" s="59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</row>
    <row r="490" spans="1:54" s="60" customFormat="1" hidden="1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9"/>
      <c r="O490" s="59"/>
      <c r="P490" s="59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</row>
    <row r="491" spans="1:54" s="60" customFormat="1" hidden="1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9"/>
      <c r="O491" s="59"/>
      <c r="P491" s="59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</row>
    <row r="492" spans="1:54" s="60" customFormat="1" hidden="1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9"/>
      <c r="O492" s="59"/>
      <c r="P492" s="59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</row>
    <row r="493" spans="1:54" s="60" customFormat="1" hidden="1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9"/>
      <c r="O493" s="59"/>
      <c r="P493" s="59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</row>
    <row r="494" spans="1:54" s="60" customFormat="1" hidden="1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9"/>
      <c r="O494" s="59"/>
      <c r="P494" s="59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</row>
    <row r="495" spans="1:54" s="60" customFormat="1" hidden="1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9"/>
      <c r="O495" s="59"/>
      <c r="P495" s="59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</row>
    <row r="496" spans="1:54" s="60" customFormat="1" hidden="1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9"/>
      <c r="O496" s="59"/>
      <c r="P496" s="59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</row>
    <row r="497" spans="1:54" s="60" customFormat="1" hidden="1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9"/>
      <c r="O497" s="59"/>
      <c r="P497" s="59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</row>
    <row r="498" spans="1:54" s="60" customFormat="1" hidden="1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9"/>
      <c r="O498" s="59"/>
      <c r="P498" s="59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</row>
    <row r="499" spans="1:54" s="60" customFormat="1" hidden="1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9"/>
      <c r="O499" s="59"/>
      <c r="P499" s="59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</row>
    <row r="500" spans="1:54" s="60" customFormat="1" hidden="1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9"/>
      <c r="O500" s="59"/>
      <c r="P500" s="59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</row>
    <row r="501" spans="1:54" s="60" customFormat="1" hidden="1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9"/>
      <c r="O501" s="59"/>
      <c r="P501" s="59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</row>
    <row r="502" spans="1:54" s="60" customFormat="1" hidden="1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9"/>
      <c r="O502" s="59"/>
      <c r="P502" s="59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</row>
    <row r="503" spans="1:54" s="60" customFormat="1" hidden="1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9"/>
      <c r="O503" s="59"/>
      <c r="P503" s="59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</row>
    <row r="504" spans="1:54" s="60" customFormat="1" hidden="1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9"/>
      <c r="O504" s="59"/>
      <c r="P504" s="59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</row>
    <row r="505" spans="1:54" s="60" customFormat="1" hidden="1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9"/>
      <c r="O505" s="59"/>
      <c r="P505" s="59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</row>
    <row r="506" spans="1:54" s="60" customFormat="1" hidden="1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9"/>
      <c r="O506" s="59"/>
      <c r="P506" s="59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</row>
    <row r="507" spans="1:54" s="60" customFormat="1" hidden="1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9"/>
      <c r="O507" s="59"/>
      <c r="P507" s="59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</row>
    <row r="508" spans="1:54" s="60" customFormat="1" hidden="1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9"/>
      <c r="O508" s="59"/>
      <c r="P508" s="59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</row>
    <row r="509" spans="1:54" s="60" customFormat="1" hidden="1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9"/>
      <c r="O509" s="59"/>
      <c r="P509" s="59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</row>
    <row r="510" spans="1:54" s="60" customFormat="1" hidden="1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9"/>
      <c r="O510" s="59"/>
      <c r="P510" s="59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</row>
    <row r="511" spans="1:54" s="60" customFormat="1" hidden="1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9"/>
      <c r="O511" s="59"/>
      <c r="P511" s="59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</row>
    <row r="512" spans="1:54" s="60" customFormat="1" hidden="1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9"/>
      <c r="O512" s="59"/>
      <c r="P512" s="59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</row>
    <row r="513" spans="1:54" s="60" customFormat="1" hidden="1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9"/>
      <c r="O513" s="59"/>
      <c r="P513" s="59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</row>
    <row r="514" spans="1:54" s="60" customFormat="1" hidden="1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9"/>
      <c r="O514" s="59"/>
      <c r="P514" s="59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</row>
    <row r="515" spans="1:54" s="60" customFormat="1" hidden="1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9"/>
      <c r="O515" s="59"/>
      <c r="P515" s="59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</row>
    <row r="516" spans="1:54" s="60" customFormat="1" hidden="1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9"/>
      <c r="O516" s="59"/>
      <c r="P516" s="59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</row>
    <row r="517" spans="1:54" s="60" customFormat="1" hidden="1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9"/>
      <c r="O517" s="59"/>
      <c r="P517" s="59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</row>
    <row r="518" spans="1:54" s="60" customFormat="1" hidden="1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9"/>
      <c r="O518" s="59"/>
      <c r="P518" s="59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</row>
    <row r="519" spans="1:54" s="60" customFormat="1" hidden="1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9"/>
      <c r="O519" s="59"/>
      <c r="P519" s="59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</row>
    <row r="520" spans="1:54" s="60" customFormat="1" hidden="1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9"/>
      <c r="O520" s="59"/>
      <c r="P520" s="59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</row>
    <row r="521" spans="1:54" s="60" customFormat="1" hidden="1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9"/>
      <c r="O521" s="59"/>
      <c r="P521" s="59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</row>
    <row r="522" spans="1:54" s="60" customFormat="1" hidden="1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9"/>
      <c r="O522" s="59"/>
      <c r="P522" s="59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</row>
    <row r="523" spans="1:54" s="60" customFormat="1" hidden="1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9"/>
      <c r="O523" s="59"/>
      <c r="P523" s="59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</row>
    <row r="524" spans="1:54" s="60" customFormat="1" hidden="1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9"/>
      <c r="O524" s="59"/>
      <c r="P524" s="59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</row>
    <row r="525" spans="1:54" s="60" customFormat="1" hidden="1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9"/>
      <c r="O525" s="59"/>
      <c r="P525" s="59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</row>
    <row r="526" spans="1:54" s="60" customFormat="1" hidden="1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9"/>
      <c r="O526" s="59"/>
      <c r="P526" s="59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</row>
    <row r="527" spans="1:54" s="60" customFormat="1" hidden="1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9"/>
      <c r="O527" s="59"/>
      <c r="P527" s="59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</row>
    <row r="528" spans="1:54" s="60" customFormat="1" hidden="1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9"/>
      <c r="O528" s="59"/>
      <c r="P528" s="59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</row>
    <row r="529" spans="1:54" s="60" customFormat="1" hidden="1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9"/>
      <c r="O529" s="59"/>
      <c r="P529" s="59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</row>
    <row r="530" spans="1:54" s="60" customFormat="1" hidden="1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9"/>
      <c r="O530" s="59"/>
      <c r="P530" s="59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</row>
    <row r="531" spans="1:54" s="60" customFormat="1" hidden="1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9"/>
      <c r="O531" s="59"/>
      <c r="P531" s="59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</row>
    <row r="532" spans="1:54" s="60" customFormat="1" hidden="1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9"/>
      <c r="O532" s="59"/>
      <c r="P532" s="59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</row>
    <row r="533" spans="1:54" s="60" customFormat="1" hidden="1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9"/>
      <c r="O533" s="59"/>
      <c r="P533" s="59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</row>
    <row r="534" spans="1:54" s="60" customFormat="1" hidden="1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9"/>
      <c r="O534" s="59"/>
      <c r="P534" s="59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</row>
    <row r="535" spans="1:54" s="60" customFormat="1" hidden="1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9"/>
      <c r="O535" s="59"/>
      <c r="P535" s="59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</row>
    <row r="536" spans="1:54" s="60" customFormat="1" hidden="1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9"/>
      <c r="O536" s="59"/>
      <c r="P536" s="59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</row>
    <row r="537" spans="1:54" s="60" customFormat="1" hidden="1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9"/>
      <c r="O537" s="59"/>
      <c r="P537" s="59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</row>
    <row r="538" spans="1:54" s="60" customFormat="1" hidden="1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9"/>
      <c r="O538" s="59"/>
      <c r="P538" s="59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</row>
    <row r="539" spans="1:54" s="60" customFormat="1" hidden="1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9"/>
      <c r="O539" s="59"/>
      <c r="P539" s="59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</row>
    <row r="540" spans="1:54" s="60" customFormat="1" hidden="1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9"/>
      <c r="O540" s="59"/>
      <c r="P540" s="59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</row>
    <row r="541" spans="1:54" s="60" customFormat="1" hidden="1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9"/>
      <c r="O541" s="59"/>
      <c r="P541" s="59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</row>
    <row r="542" spans="1:54" s="60" customFormat="1" hidden="1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9"/>
      <c r="O542" s="59"/>
      <c r="P542" s="59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</row>
    <row r="543" spans="1:54" s="60" customFormat="1" hidden="1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9"/>
      <c r="O543" s="59"/>
      <c r="P543" s="59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</row>
    <row r="544" spans="1:54" s="60" customFormat="1" hidden="1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9"/>
      <c r="O544" s="59"/>
      <c r="P544" s="59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</row>
    <row r="545" spans="1:54" s="60" customFormat="1" hidden="1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9"/>
      <c r="O545" s="59"/>
      <c r="P545" s="59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</row>
    <row r="546" spans="1:54" s="60" customFormat="1" hidden="1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9"/>
      <c r="O546" s="59"/>
      <c r="P546" s="59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</row>
    <row r="547" spans="1:54" s="60" customFormat="1" hidden="1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9"/>
      <c r="O547" s="59"/>
      <c r="P547" s="59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</row>
    <row r="548" spans="1:54" s="60" customFormat="1" hidden="1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9"/>
      <c r="O548" s="59"/>
      <c r="P548" s="59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</row>
    <row r="549" spans="1:54" s="60" customFormat="1" hidden="1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9"/>
      <c r="O549" s="59"/>
      <c r="P549" s="59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</row>
    <row r="550" spans="1:54" s="60" customFormat="1" hidden="1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9"/>
      <c r="O550" s="59"/>
      <c r="P550" s="59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</row>
    <row r="551" spans="1:54" s="60" customFormat="1" hidden="1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9"/>
      <c r="O551" s="59"/>
      <c r="P551" s="59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</row>
    <row r="552" spans="1:54" s="60" customFormat="1" hidden="1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9"/>
      <c r="O552" s="59"/>
      <c r="P552" s="59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</row>
    <row r="553" spans="1:54" s="60" customFormat="1" hidden="1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9"/>
      <c r="O553" s="59"/>
      <c r="P553" s="59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</row>
    <row r="554" spans="1:54" s="60" customFormat="1" hidden="1" x14ac:dyDescent="0.25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9"/>
      <c r="O554" s="59"/>
      <c r="P554" s="59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</row>
    <row r="555" spans="1:54" s="60" customFormat="1" hidden="1" x14ac:dyDescent="0.25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9"/>
      <c r="O555" s="59"/>
      <c r="P555" s="59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</row>
    <row r="556" spans="1:54" s="60" customFormat="1" hidden="1" x14ac:dyDescent="0.25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9"/>
      <c r="O556" s="59"/>
      <c r="P556" s="59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</row>
    <row r="557" spans="1:54" s="60" customFormat="1" hidden="1" x14ac:dyDescent="0.25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9"/>
      <c r="O557" s="59"/>
      <c r="P557" s="59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</row>
    <row r="558" spans="1:54" s="60" customFormat="1" hidden="1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9"/>
      <c r="O558" s="59"/>
      <c r="P558" s="59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</row>
    <row r="559" spans="1:54" s="60" customFormat="1" hidden="1" x14ac:dyDescent="0.25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9"/>
      <c r="O559" s="59"/>
      <c r="P559" s="59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</row>
    <row r="560" spans="1:54" s="60" customFormat="1" hidden="1" x14ac:dyDescent="0.25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9"/>
      <c r="O560" s="59"/>
      <c r="P560" s="59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</row>
    <row r="561" spans="1:54" s="60" customFormat="1" hidden="1" x14ac:dyDescent="0.25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9"/>
      <c r="O561" s="59"/>
      <c r="P561" s="59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</row>
    <row r="562" spans="1:54" s="60" customFormat="1" hidden="1" x14ac:dyDescent="0.25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9"/>
      <c r="O562" s="59"/>
      <c r="P562" s="59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</row>
    <row r="563" spans="1:54" s="60" customFormat="1" hidden="1" x14ac:dyDescent="0.25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9"/>
      <c r="O563" s="59"/>
      <c r="P563" s="59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</row>
    <row r="564" spans="1:54" s="60" customFormat="1" hidden="1" x14ac:dyDescent="0.25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9"/>
      <c r="O564" s="59"/>
      <c r="P564" s="59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</row>
    <row r="565" spans="1:54" s="60" customFormat="1" hidden="1" x14ac:dyDescent="0.25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9"/>
      <c r="O565" s="59"/>
      <c r="P565" s="59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</row>
    <row r="566" spans="1:54" s="60" customFormat="1" hidden="1" x14ac:dyDescent="0.25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9"/>
      <c r="O566" s="59"/>
      <c r="P566" s="59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</row>
    <row r="567" spans="1:54" s="60" customFormat="1" hidden="1" x14ac:dyDescent="0.25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9"/>
      <c r="O567" s="59"/>
      <c r="P567" s="59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</row>
    <row r="568" spans="1:54" s="60" customFormat="1" hidden="1" x14ac:dyDescent="0.25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9"/>
      <c r="O568" s="59"/>
      <c r="P568" s="59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</row>
    <row r="569" spans="1:54" s="60" customFormat="1" hidden="1" x14ac:dyDescent="0.25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9"/>
      <c r="O569" s="59"/>
      <c r="P569" s="59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</row>
    <row r="570" spans="1:54" s="60" customFormat="1" hidden="1" x14ac:dyDescent="0.25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9"/>
      <c r="O570" s="59"/>
      <c r="P570" s="59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</row>
    <row r="571" spans="1:54" s="60" customFormat="1" hidden="1" x14ac:dyDescent="0.25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9"/>
      <c r="O571" s="59"/>
      <c r="P571" s="59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</row>
    <row r="572" spans="1:54" s="60" customFormat="1" hidden="1" x14ac:dyDescent="0.25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9"/>
      <c r="O572" s="59"/>
      <c r="P572" s="59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</row>
    <row r="573" spans="1:54" s="60" customFormat="1" hidden="1" x14ac:dyDescent="0.25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9"/>
      <c r="O573" s="59"/>
      <c r="P573" s="59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</row>
    <row r="574" spans="1:54" s="60" customFormat="1" hidden="1" x14ac:dyDescent="0.25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9"/>
      <c r="O574" s="59"/>
      <c r="P574" s="59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</row>
    <row r="575" spans="1:54" s="60" customFormat="1" hidden="1" x14ac:dyDescent="0.25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9"/>
      <c r="O575" s="59"/>
      <c r="P575" s="59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</row>
    <row r="576" spans="1:54" s="60" customFormat="1" hidden="1" x14ac:dyDescent="0.25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9"/>
      <c r="O576" s="59"/>
      <c r="P576" s="59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</row>
    <row r="577" spans="1:54" s="60" customFormat="1" hidden="1" x14ac:dyDescent="0.25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9"/>
      <c r="O577" s="59"/>
      <c r="P577" s="59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</row>
    <row r="578" spans="1:54" s="60" customFormat="1" hidden="1" x14ac:dyDescent="0.25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9"/>
      <c r="O578" s="59"/>
      <c r="P578" s="59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</row>
    <row r="579" spans="1:54" s="60" customFormat="1" hidden="1" x14ac:dyDescent="0.25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9"/>
      <c r="O579" s="59"/>
      <c r="P579" s="59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</row>
    <row r="580" spans="1:54" s="60" customFormat="1" hidden="1" x14ac:dyDescent="0.25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9"/>
      <c r="O580" s="59"/>
      <c r="P580" s="59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</row>
    <row r="581" spans="1:54" s="60" customFormat="1" hidden="1" x14ac:dyDescent="0.25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9"/>
      <c r="O581" s="59"/>
      <c r="P581" s="59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</row>
    <row r="582" spans="1:54" s="60" customFormat="1" hidden="1" x14ac:dyDescent="0.25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9"/>
      <c r="O582" s="59"/>
      <c r="P582" s="59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</row>
    <row r="583" spans="1:54" s="60" customFormat="1" hidden="1" x14ac:dyDescent="0.25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9"/>
      <c r="O583" s="59"/>
      <c r="P583" s="59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</row>
    <row r="584" spans="1:54" s="60" customFormat="1" hidden="1" x14ac:dyDescent="0.25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9"/>
      <c r="O584" s="59"/>
      <c r="P584" s="59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</row>
    <row r="585" spans="1:54" s="60" customFormat="1" hidden="1" x14ac:dyDescent="0.25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9"/>
      <c r="O585" s="59"/>
      <c r="P585" s="59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</row>
    <row r="586" spans="1:54" s="60" customFormat="1" hidden="1" x14ac:dyDescent="0.25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9"/>
      <c r="O586" s="59"/>
      <c r="P586" s="59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</row>
    <row r="587" spans="1:54" s="60" customFormat="1" hidden="1" x14ac:dyDescent="0.25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9"/>
      <c r="O587" s="59"/>
      <c r="P587" s="59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</row>
    <row r="588" spans="1:54" s="60" customFormat="1" hidden="1" x14ac:dyDescent="0.25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9"/>
      <c r="O588" s="59"/>
      <c r="P588" s="59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</row>
    <row r="589" spans="1:54" s="60" customFormat="1" hidden="1" x14ac:dyDescent="0.25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9"/>
      <c r="O589" s="59"/>
      <c r="P589" s="59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</row>
    <row r="590" spans="1:54" s="60" customFormat="1" hidden="1" x14ac:dyDescent="0.25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9"/>
      <c r="O590" s="59"/>
      <c r="P590" s="59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</row>
    <row r="591" spans="1:54" s="60" customFormat="1" hidden="1" x14ac:dyDescent="0.25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9"/>
      <c r="O591" s="59"/>
      <c r="P591" s="59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</row>
    <row r="592" spans="1:54" s="60" customFormat="1" hidden="1" x14ac:dyDescent="0.25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9"/>
      <c r="O592" s="59"/>
      <c r="P592" s="59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</row>
    <row r="593" spans="1:54" s="60" customFormat="1" hidden="1" x14ac:dyDescent="0.25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9"/>
      <c r="O593" s="59"/>
      <c r="P593" s="59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</row>
    <row r="594" spans="1:54" s="60" customFormat="1" hidden="1" x14ac:dyDescent="0.25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9"/>
      <c r="O594" s="59"/>
      <c r="P594" s="59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</row>
    <row r="595" spans="1:54" s="60" customFormat="1" hidden="1" x14ac:dyDescent="0.25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9"/>
      <c r="O595" s="59"/>
      <c r="P595" s="59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</row>
    <row r="596" spans="1:54" s="60" customFormat="1" hidden="1" x14ac:dyDescent="0.25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9"/>
      <c r="O596" s="59"/>
      <c r="P596" s="59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</row>
    <row r="597" spans="1:54" s="60" customFormat="1" hidden="1" x14ac:dyDescent="0.25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9"/>
      <c r="O597" s="59"/>
      <c r="P597" s="59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</row>
    <row r="598" spans="1:54" s="60" customFormat="1" hidden="1" x14ac:dyDescent="0.25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9"/>
      <c r="O598" s="59"/>
      <c r="P598" s="59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</row>
    <row r="599" spans="1:54" s="60" customFormat="1" hidden="1" x14ac:dyDescent="0.25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9"/>
      <c r="O599" s="59"/>
      <c r="P599" s="59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</row>
    <row r="600" spans="1:54" s="60" customFormat="1" hidden="1" x14ac:dyDescent="0.25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9"/>
      <c r="O600" s="59"/>
      <c r="P600" s="59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</row>
    <row r="601" spans="1:54" s="60" customFormat="1" hidden="1" x14ac:dyDescent="0.25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9"/>
      <c r="O601" s="59"/>
      <c r="P601" s="59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</row>
    <row r="602" spans="1:54" s="60" customFormat="1" hidden="1" x14ac:dyDescent="0.25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9"/>
      <c r="O602" s="59"/>
      <c r="P602" s="59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</row>
    <row r="603" spans="1:54" s="60" customFormat="1" hidden="1" x14ac:dyDescent="0.25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9"/>
      <c r="O603" s="59"/>
      <c r="P603" s="59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</row>
    <row r="604" spans="1:54" s="60" customFormat="1" hidden="1" x14ac:dyDescent="0.25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9"/>
      <c r="O604" s="59"/>
      <c r="P604" s="59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</row>
    <row r="605" spans="1:54" s="60" customFormat="1" hidden="1" x14ac:dyDescent="0.25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9"/>
      <c r="O605" s="59"/>
      <c r="P605" s="59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</row>
    <row r="606" spans="1:54" s="60" customFormat="1" hidden="1" x14ac:dyDescent="0.25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9"/>
      <c r="O606" s="59"/>
      <c r="P606" s="59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</row>
    <row r="607" spans="1:54" s="60" customFormat="1" hidden="1" x14ac:dyDescent="0.25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9"/>
      <c r="O607" s="59"/>
      <c r="P607" s="59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</row>
    <row r="608" spans="1:54" s="60" customFormat="1" hidden="1" x14ac:dyDescent="0.25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9"/>
      <c r="O608" s="59"/>
      <c r="P608" s="59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</row>
    <row r="609" spans="1:54" s="60" customFormat="1" hidden="1" x14ac:dyDescent="0.25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9"/>
      <c r="O609" s="59"/>
      <c r="P609" s="59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</row>
    <row r="610" spans="1:54" s="60" customFormat="1" hidden="1" x14ac:dyDescent="0.25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9"/>
      <c r="O610" s="59"/>
      <c r="P610" s="59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</row>
    <row r="611" spans="1:54" s="60" customFormat="1" hidden="1" x14ac:dyDescent="0.25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9"/>
      <c r="O611" s="59"/>
      <c r="P611" s="59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</row>
    <row r="612" spans="1:54" s="60" customFormat="1" hidden="1" x14ac:dyDescent="0.25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9"/>
      <c r="O612" s="59"/>
      <c r="P612" s="59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</row>
    <row r="613" spans="1:54" s="60" customFormat="1" hidden="1" x14ac:dyDescent="0.25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9"/>
      <c r="O613" s="59"/>
      <c r="P613" s="59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</row>
    <row r="614" spans="1:54" s="60" customFormat="1" hidden="1" x14ac:dyDescent="0.25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9"/>
      <c r="O614" s="59"/>
      <c r="P614" s="59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</row>
    <row r="615" spans="1:54" s="60" customFormat="1" hidden="1" x14ac:dyDescent="0.25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9"/>
      <c r="O615" s="59"/>
      <c r="P615" s="59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</row>
    <row r="616" spans="1:54" s="60" customFormat="1" hidden="1" x14ac:dyDescent="0.25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9"/>
      <c r="O616" s="59"/>
      <c r="P616" s="59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</row>
    <row r="617" spans="1:54" s="60" customFormat="1" hidden="1" x14ac:dyDescent="0.25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9"/>
      <c r="O617" s="59"/>
      <c r="P617" s="59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</row>
    <row r="618" spans="1:54" s="60" customFormat="1" hidden="1" x14ac:dyDescent="0.25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9"/>
      <c r="O618" s="59"/>
      <c r="P618" s="59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</row>
    <row r="619" spans="1:54" s="60" customFormat="1" hidden="1" x14ac:dyDescent="0.25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9"/>
      <c r="O619" s="59"/>
      <c r="P619" s="59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</row>
    <row r="620" spans="1:54" s="60" customFormat="1" hidden="1" x14ac:dyDescent="0.25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9"/>
      <c r="O620" s="59"/>
      <c r="P620" s="59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</row>
    <row r="621" spans="1:54" s="60" customFormat="1" hidden="1" x14ac:dyDescent="0.25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9"/>
      <c r="O621" s="59"/>
      <c r="P621" s="59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</row>
    <row r="622" spans="1:54" s="60" customFormat="1" hidden="1" x14ac:dyDescent="0.25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9"/>
      <c r="O622" s="59"/>
      <c r="P622" s="59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</row>
    <row r="623" spans="1:54" s="60" customFormat="1" hidden="1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9"/>
      <c r="O623" s="59"/>
      <c r="P623" s="59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</row>
    <row r="624" spans="1:54" s="60" customFormat="1" hidden="1" x14ac:dyDescent="0.25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9"/>
      <c r="O624" s="59"/>
      <c r="P624" s="59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</row>
    <row r="625" spans="1:54" s="60" customFormat="1" hidden="1" x14ac:dyDescent="0.25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9"/>
      <c r="O625" s="59"/>
      <c r="P625" s="59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</row>
    <row r="626" spans="1:54" s="60" customFormat="1" hidden="1" x14ac:dyDescent="0.25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9"/>
      <c r="O626" s="59"/>
      <c r="P626" s="59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</row>
    <row r="627" spans="1:54" s="60" customFormat="1" hidden="1" x14ac:dyDescent="0.25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9"/>
      <c r="O627" s="59"/>
      <c r="P627" s="59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</row>
    <row r="628" spans="1:54" s="60" customFormat="1" hidden="1" x14ac:dyDescent="0.25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9"/>
      <c r="O628" s="59"/>
      <c r="P628" s="59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</row>
    <row r="629" spans="1:54" s="60" customFormat="1" hidden="1" x14ac:dyDescent="0.25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9"/>
      <c r="O629" s="59"/>
      <c r="P629" s="59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</row>
    <row r="630" spans="1:54" s="60" customFormat="1" hidden="1" x14ac:dyDescent="0.25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9"/>
      <c r="O630" s="59"/>
      <c r="P630" s="59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</row>
    <row r="631" spans="1:54" s="60" customFormat="1" hidden="1" x14ac:dyDescent="0.25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9"/>
      <c r="O631" s="59"/>
      <c r="P631" s="59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</row>
    <row r="632" spans="1:54" s="60" customFormat="1" hidden="1" x14ac:dyDescent="0.25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9"/>
      <c r="O632" s="59"/>
      <c r="P632" s="59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</row>
    <row r="633" spans="1:54" s="60" customFormat="1" hidden="1" x14ac:dyDescent="0.25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9"/>
      <c r="O633" s="59"/>
      <c r="P633" s="59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</row>
    <row r="634" spans="1:54" s="60" customFormat="1" hidden="1" x14ac:dyDescent="0.25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9"/>
      <c r="O634" s="59"/>
      <c r="P634" s="59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</row>
    <row r="635" spans="1:54" s="60" customFormat="1" hidden="1" x14ac:dyDescent="0.25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9"/>
      <c r="O635" s="59"/>
      <c r="P635" s="59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</row>
    <row r="636" spans="1:54" s="60" customFormat="1" hidden="1" x14ac:dyDescent="0.25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9"/>
      <c r="O636" s="59"/>
      <c r="P636" s="59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</row>
    <row r="637" spans="1:54" s="60" customFormat="1" hidden="1" x14ac:dyDescent="0.25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9"/>
      <c r="O637" s="59"/>
      <c r="P637" s="59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</row>
    <row r="638" spans="1:54" s="60" customFormat="1" hidden="1" x14ac:dyDescent="0.25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9"/>
      <c r="O638" s="59"/>
      <c r="P638" s="59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</row>
    <row r="639" spans="1:54" s="60" customFormat="1" hidden="1" x14ac:dyDescent="0.25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9"/>
      <c r="O639" s="59"/>
      <c r="P639" s="59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</row>
    <row r="640" spans="1:54" s="60" customFormat="1" hidden="1" x14ac:dyDescent="0.25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9"/>
      <c r="O640" s="59"/>
      <c r="P640" s="59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</row>
    <row r="641" spans="1:54" s="60" customFormat="1" hidden="1" x14ac:dyDescent="0.25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9"/>
      <c r="O641" s="59"/>
      <c r="P641" s="59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</row>
    <row r="642" spans="1:54" s="60" customFormat="1" hidden="1" x14ac:dyDescent="0.25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9"/>
      <c r="O642" s="59"/>
      <c r="P642" s="59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</row>
    <row r="643" spans="1:54" s="60" customFormat="1" hidden="1" x14ac:dyDescent="0.25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9"/>
      <c r="O643" s="59"/>
      <c r="P643" s="59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</row>
    <row r="644" spans="1:54" s="60" customFormat="1" hidden="1" x14ac:dyDescent="0.25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9"/>
      <c r="O644" s="59"/>
      <c r="P644" s="59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</row>
    <row r="645" spans="1:54" s="60" customFormat="1" hidden="1" x14ac:dyDescent="0.25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9"/>
      <c r="O645" s="59"/>
      <c r="P645" s="59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</row>
    <row r="646" spans="1:54" s="60" customFormat="1" hidden="1" x14ac:dyDescent="0.25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9"/>
      <c r="O646" s="59"/>
      <c r="P646" s="59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</row>
    <row r="647" spans="1:54" s="60" customFormat="1" hidden="1" x14ac:dyDescent="0.25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9"/>
      <c r="O647" s="59"/>
      <c r="P647" s="59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</row>
    <row r="648" spans="1:54" s="60" customFormat="1" hidden="1" x14ac:dyDescent="0.25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9"/>
      <c r="O648" s="59"/>
      <c r="P648" s="59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</row>
    <row r="649" spans="1:54" s="60" customFormat="1" hidden="1" x14ac:dyDescent="0.25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9"/>
      <c r="O649" s="59"/>
      <c r="P649" s="59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</row>
    <row r="650" spans="1:54" s="60" customFormat="1" hidden="1" x14ac:dyDescent="0.25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9"/>
      <c r="O650" s="59"/>
      <c r="P650" s="59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</row>
    <row r="651" spans="1:54" s="60" customFormat="1" hidden="1" x14ac:dyDescent="0.25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9"/>
      <c r="O651" s="59"/>
      <c r="P651" s="59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</row>
    <row r="652" spans="1:54" s="60" customFormat="1" hidden="1" x14ac:dyDescent="0.25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9"/>
      <c r="O652" s="59"/>
      <c r="P652" s="59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</row>
    <row r="653" spans="1:54" s="60" customFormat="1" hidden="1" x14ac:dyDescent="0.25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9"/>
      <c r="O653" s="59"/>
      <c r="P653" s="59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</row>
    <row r="654" spans="1:54" s="60" customFormat="1" hidden="1" x14ac:dyDescent="0.25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9"/>
      <c r="O654" s="59"/>
      <c r="P654" s="59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</row>
    <row r="655" spans="1:54" s="60" customFormat="1" hidden="1" x14ac:dyDescent="0.25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9"/>
      <c r="O655" s="59"/>
      <c r="P655" s="59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</row>
    <row r="656" spans="1:54" s="60" customFormat="1" hidden="1" x14ac:dyDescent="0.25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9"/>
      <c r="O656" s="59"/>
      <c r="P656" s="59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</row>
    <row r="657" spans="1:54" s="60" customFormat="1" hidden="1" x14ac:dyDescent="0.25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9"/>
      <c r="O657" s="59"/>
      <c r="P657" s="59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</row>
    <row r="658" spans="1:54" s="60" customFormat="1" hidden="1" x14ac:dyDescent="0.25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9"/>
      <c r="O658" s="59"/>
      <c r="P658" s="59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</row>
    <row r="659" spans="1:54" s="60" customFormat="1" hidden="1" x14ac:dyDescent="0.25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9"/>
      <c r="O659" s="59"/>
      <c r="P659" s="59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</row>
    <row r="660" spans="1:54" s="60" customFormat="1" hidden="1" x14ac:dyDescent="0.25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9"/>
      <c r="O660" s="59"/>
      <c r="P660" s="59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</row>
    <row r="661" spans="1:54" s="60" customFormat="1" hidden="1" x14ac:dyDescent="0.25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9"/>
      <c r="O661" s="59"/>
      <c r="P661" s="59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</row>
    <row r="662" spans="1:54" s="60" customFormat="1" hidden="1" x14ac:dyDescent="0.25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9"/>
      <c r="O662" s="59"/>
      <c r="P662" s="59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</row>
    <row r="663" spans="1:54" s="60" customFormat="1" hidden="1" x14ac:dyDescent="0.25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9"/>
      <c r="O663" s="59"/>
      <c r="P663" s="59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</row>
    <row r="664" spans="1:54" s="60" customFormat="1" hidden="1" x14ac:dyDescent="0.25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9"/>
      <c r="O664" s="59"/>
      <c r="P664" s="59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</row>
    <row r="665" spans="1:54" s="60" customFormat="1" hidden="1" x14ac:dyDescent="0.25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9"/>
      <c r="O665" s="59"/>
      <c r="P665" s="59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</row>
    <row r="666" spans="1:54" s="60" customFormat="1" hidden="1" x14ac:dyDescent="0.25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9"/>
      <c r="O666" s="59"/>
      <c r="P666" s="59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</row>
    <row r="667" spans="1:54" s="60" customFormat="1" hidden="1" x14ac:dyDescent="0.25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9"/>
      <c r="O667" s="59"/>
      <c r="P667" s="59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</row>
    <row r="668" spans="1:54" s="60" customFormat="1" hidden="1" x14ac:dyDescent="0.25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9"/>
      <c r="O668" s="59"/>
      <c r="P668" s="59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</row>
    <row r="669" spans="1:54" s="60" customFormat="1" hidden="1" x14ac:dyDescent="0.25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9"/>
      <c r="O669" s="59"/>
      <c r="P669" s="5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</row>
    <row r="670" spans="1:54" s="60" customFormat="1" hidden="1" x14ac:dyDescent="0.25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9"/>
      <c r="O670" s="59"/>
      <c r="P670" s="59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</row>
    <row r="671" spans="1:54" s="60" customFormat="1" hidden="1" x14ac:dyDescent="0.25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9"/>
      <c r="O671" s="59"/>
      <c r="P671" s="59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</row>
    <row r="672" spans="1:54" s="60" customFormat="1" hidden="1" x14ac:dyDescent="0.25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9"/>
      <c r="O672" s="59"/>
      <c r="P672" s="59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</row>
    <row r="673" spans="1:54" s="60" customFormat="1" hidden="1" x14ac:dyDescent="0.25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9"/>
      <c r="O673" s="59"/>
      <c r="P673" s="59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</row>
    <row r="674" spans="1:54" s="60" customFormat="1" hidden="1" x14ac:dyDescent="0.25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9"/>
      <c r="O674" s="59"/>
      <c r="P674" s="59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</row>
    <row r="675" spans="1:54" s="60" customFormat="1" hidden="1" x14ac:dyDescent="0.25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9"/>
      <c r="O675" s="59"/>
      <c r="P675" s="59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</row>
    <row r="676" spans="1:54" s="60" customFormat="1" hidden="1" x14ac:dyDescent="0.25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9"/>
      <c r="O676" s="59"/>
      <c r="P676" s="59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</row>
    <row r="677" spans="1:54" s="60" customFormat="1" hidden="1" x14ac:dyDescent="0.25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9"/>
      <c r="O677" s="59"/>
      <c r="P677" s="59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</row>
    <row r="678" spans="1:54" s="60" customFormat="1" hidden="1" x14ac:dyDescent="0.25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9"/>
      <c r="O678" s="59"/>
      <c r="P678" s="59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</row>
    <row r="679" spans="1:54" s="60" customFormat="1" hidden="1" x14ac:dyDescent="0.25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9"/>
      <c r="O679" s="59"/>
      <c r="P679" s="59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</row>
    <row r="680" spans="1:54" s="60" customFormat="1" hidden="1" x14ac:dyDescent="0.25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9"/>
      <c r="O680" s="59"/>
      <c r="P680" s="59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</row>
    <row r="681" spans="1:54" s="60" customFormat="1" hidden="1" x14ac:dyDescent="0.25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9"/>
      <c r="O681" s="59"/>
      <c r="P681" s="59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</row>
    <row r="682" spans="1:54" s="60" customFormat="1" hidden="1" x14ac:dyDescent="0.25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9"/>
      <c r="O682" s="59"/>
      <c r="P682" s="59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</row>
    <row r="683" spans="1:54" s="60" customFormat="1" hidden="1" x14ac:dyDescent="0.25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9"/>
      <c r="O683" s="59"/>
      <c r="P683" s="59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</row>
    <row r="684" spans="1:54" s="60" customFormat="1" hidden="1" x14ac:dyDescent="0.25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9"/>
      <c r="O684" s="59"/>
      <c r="P684" s="59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</row>
    <row r="685" spans="1:54" s="60" customFormat="1" hidden="1" x14ac:dyDescent="0.25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9"/>
      <c r="O685" s="59"/>
      <c r="P685" s="59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</row>
    <row r="686" spans="1:54" s="60" customFormat="1" hidden="1" x14ac:dyDescent="0.25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9"/>
      <c r="O686" s="59"/>
      <c r="P686" s="59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</row>
    <row r="687" spans="1:54" s="60" customFormat="1" hidden="1" x14ac:dyDescent="0.25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9"/>
      <c r="O687" s="59"/>
      <c r="P687" s="59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</row>
    <row r="688" spans="1:54" s="60" customFormat="1" hidden="1" x14ac:dyDescent="0.25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9"/>
      <c r="O688" s="59"/>
      <c r="P688" s="59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</row>
    <row r="689" spans="1:54" s="60" customFormat="1" hidden="1" x14ac:dyDescent="0.25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9"/>
      <c r="O689" s="59"/>
      <c r="P689" s="59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</row>
    <row r="690" spans="1:54" s="60" customFormat="1" hidden="1" x14ac:dyDescent="0.25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9"/>
      <c r="O690" s="59"/>
      <c r="P690" s="59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</row>
    <row r="691" spans="1:54" s="60" customFormat="1" hidden="1" x14ac:dyDescent="0.25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9"/>
      <c r="O691" s="59"/>
      <c r="P691" s="59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</row>
    <row r="692" spans="1:54" s="60" customFormat="1" hidden="1" x14ac:dyDescent="0.25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9"/>
      <c r="O692" s="59"/>
      <c r="P692" s="59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</row>
    <row r="693" spans="1:54" s="60" customFormat="1" hidden="1" x14ac:dyDescent="0.25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9"/>
      <c r="O693" s="59"/>
      <c r="P693" s="59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</row>
    <row r="694" spans="1:54" s="60" customFormat="1" hidden="1" x14ac:dyDescent="0.25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9"/>
      <c r="O694" s="59"/>
      <c r="P694" s="59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</row>
    <row r="695" spans="1:54" s="60" customFormat="1" hidden="1" x14ac:dyDescent="0.25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9"/>
      <c r="O695" s="59"/>
      <c r="P695" s="59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</row>
    <row r="696" spans="1:54" s="60" customFormat="1" hidden="1" x14ac:dyDescent="0.25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9"/>
      <c r="O696" s="59"/>
      <c r="P696" s="59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</row>
    <row r="697" spans="1:54" s="60" customFormat="1" hidden="1" x14ac:dyDescent="0.25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9"/>
      <c r="O697" s="59"/>
      <c r="P697" s="59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</row>
    <row r="698" spans="1:54" s="60" customFormat="1" hidden="1" x14ac:dyDescent="0.25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9"/>
      <c r="O698" s="59"/>
      <c r="P698" s="59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</row>
    <row r="699" spans="1:54" s="60" customFormat="1" hidden="1" x14ac:dyDescent="0.25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9"/>
      <c r="O699" s="59"/>
      <c r="P699" s="59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</row>
    <row r="700" spans="1:54" s="60" customFormat="1" hidden="1" x14ac:dyDescent="0.25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9"/>
      <c r="O700" s="59"/>
      <c r="P700" s="59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</row>
    <row r="701" spans="1:54" s="60" customFormat="1" hidden="1" x14ac:dyDescent="0.25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9"/>
      <c r="O701" s="59"/>
      <c r="P701" s="59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</row>
    <row r="702" spans="1:54" s="60" customFormat="1" hidden="1" x14ac:dyDescent="0.25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9"/>
      <c r="O702" s="59"/>
      <c r="P702" s="59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</row>
    <row r="703" spans="1:54" s="60" customFormat="1" hidden="1" x14ac:dyDescent="0.25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9"/>
      <c r="O703" s="59"/>
      <c r="P703" s="59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</row>
    <row r="704" spans="1:54" s="60" customFormat="1" hidden="1" x14ac:dyDescent="0.25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9"/>
      <c r="O704" s="59"/>
      <c r="P704" s="59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</row>
    <row r="705" spans="1:54" s="60" customFormat="1" hidden="1" x14ac:dyDescent="0.25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9"/>
      <c r="O705" s="59"/>
      <c r="P705" s="59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</row>
    <row r="706" spans="1:54" s="60" customFormat="1" hidden="1" x14ac:dyDescent="0.25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9"/>
      <c r="O706" s="59"/>
      <c r="P706" s="59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</row>
    <row r="707" spans="1:54" s="60" customFormat="1" hidden="1" x14ac:dyDescent="0.25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9"/>
      <c r="O707" s="59"/>
      <c r="P707" s="59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</row>
    <row r="708" spans="1:54" s="60" customFormat="1" hidden="1" x14ac:dyDescent="0.25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9"/>
      <c r="O708" s="59"/>
      <c r="P708" s="59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</row>
    <row r="709" spans="1:54" s="60" customFormat="1" hidden="1" x14ac:dyDescent="0.25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9"/>
      <c r="O709" s="59"/>
      <c r="P709" s="59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</row>
    <row r="710" spans="1:54" s="60" customFormat="1" hidden="1" x14ac:dyDescent="0.25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9"/>
      <c r="O710" s="59"/>
      <c r="P710" s="59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</row>
    <row r="711" spans="1:54" s="60" customFormat="1" hidden="1" x14ac:dyDescent="0.25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9"/>
      <c r="O711" s="59"/>
      <c r="P711" s="59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</row>
    <row r="712" spans="1:54" s="60" customFormat="1" hidden="1" x14ac:dyDescent="0.25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9"/>
      <c r="O712" s="59"/>
      <c r="P712" s="59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</row>
    <row r="713" spans="1:54" s="60" customFormat="1" hidden="1" x14ac:dyDescent="0.25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9"/>
      <c r="O713" s="59"/>
      <c r="P713" s="59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</row>
    <row r="714" spans="1:54" s="60" customFormat="1" hidden="1" x14ac:dyDescent="0.25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9"/>
      <c r="O714" s="59"/>
      <c r="P714" s="59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</row>
    <row r="715" spans="1:54" s="60" customFormat="1" hidden="1" x14ac:dyDescent="0.25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9"/>
      <c r="O715" s="59"/>
      <c r="P715" s="59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</row>
    <row r="716" spans="1:54" s="60" customFormat="1" hidden="1" x14ac:dyDescent="0.25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9"/>
      <c r="O716" s="59"/>
      <c r="P716" s="59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</row>
    <row r="717" spans="1:54" s="60" customFormat="1" hidden="1" x14ac:dyDescent="0.25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9"/>
      <c r="O717" s="59"/>
      <c r="P717" s="59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</row>
    <row r="718" spans="1:54" s="60" customFormat="1" hidden="1" x14ac:dyDescent="0.25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9"/>
      <c r="O718" s="59"/>
      <c r="P718" s="59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</row>
    <row r="719" spans="1:54" s="60" customFormat="1" hidden="1" x14ac:dyDescent="0.25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9"/>
      <c r="O719" s="59"/>
      <c r="P719" s="59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</row>
    <row r="720" spans="1:54" s="60" customFormat="1" hidden="1" x14ac:dyDescent="0.25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9"/>
      <c r="O720" s="59"/>
      <c r="P720" s="59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</row>
    <row r="721" spans="1:54" s="60" customFormat="1" hidden="1" x14ac:dyDescent="0.25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9"/>
      <c r="O721" s="59"/>
      <c r="P721" s="59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</row>
    <row r="722" spans="1:54" s="60" customFormat="1" hidden="1" x14ac:dyDescent="0.25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9"/>
      <c r="O722" s="59"/>
      <c r="P722" s="59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/>
      <c r="AW722" s="58"/>
      <c r="AX722" s="58"/>
      <c r="AY722" s="58"/>
      <c r="AZ722" s="58"/>
      <c r="BA722" s="58"/>
      <c r="BB722" s="58"/>
    </row>
    <row r="723" spans="1:54" s="60" customFormat="1" hidden="1" x14ac:dyDescent="0.25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9"/>
      <c r="O723" s="59"/>
      <c r="P723" s="59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</row>
    <row r="724" spans="1:54" s="60" customFormat="1" hidden="1" x14ac:dyDescent="0.25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9"/>
      <c r="O724" s="59"/>
      <c r="P724" s="59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</row>
    <row r="725" spans="1:54" s="60" customFormat="1" hidden="1" x14ac:dyDescent="0.25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9"/>
      <c r="O725" s="59"/>
      <c r="P725" s="59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</row>
    <row r="726" spans="1:54" s="60" customFormat="1" hidden="1" x14ac:dyDescent="0.25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9"/>
      <c r="O726" s="59"/>
      <c r="P726" s="59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</row>
    <row r="727" spans="1:54" s="60" customFormat="1" hidden="1" x14ac:dyDescent="0.25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9"/>
      <c r="O727" s="59"/>
      <c r="P727" s="59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</row>
    <row r="728" spans="1:54" s="60" customFormat="1" hidden="1" x14ac:dyDescent="0.25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9"/>
      <c r="O728" s="59"/>
      <c r="P728" s="59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</row>
    <row r="729" spans="1:54" s="60" customFormat="1" hidden="1" x14ac:dyDescent="0.25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9"/>
      <c r="O729" s="59"/>
      <c r="P729" s="59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</row>
    <row r="730" spans="1:54" s="60" customFormat="1" hidden="1" x14ac:dyDescent="0.25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9"/>
      <c r="O730" s="59"/>
      <c r="P730" s="59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</row>
    <row r="731" spans="1:54" s="60" customFormat="1" hidden="1" x14ac:dyDescent="0.25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9"/>
      <c r="O731" s="59"/>
      <c r="P731" s="59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</row>
    <row r="732" spans="1:54" s="60" customFormat="1" hidden="1" x14ac:dyDescent="0.25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9"/>
      <c r="O732" s="59"/>
      <c r="P732" s="59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</row>
    <row r="733" spans="1:54" s="60" customFormat="1" hidden="1" x14ac:dyDescent="0.25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9"/>
      <c r="O733" s="59"/>
      <c r="P733" s="59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</row>
    <row r="734" spans="1:54" s="60" customFormat="1" hidden="1" x14ac:dyDescent="0.25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9"/>
      <c r="O734" s="59"/>
      <c r="P734" s="59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</row>
    <row r="735" spans="1:54" s="60" customFormat="1" hidden="1" x14ac:dyDescent="0.25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9"/>
      <c r="O735" s="59"/>
      <c r="P735" s="59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</row>
    <row r="736" spans="1:54" s="60" customFormat="1" hidden="1" x14ac:dyDescent="0.25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9"/>
      <c r="O736" s="59"/>
      <c r="P736" s="59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</row>
    <row r="737" spans="1:54" s="60" customFormat="1" hidden="1" x14ac:dyDescent="0.25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9"/>
      <c r="O737" s="59"/>
      <c r="P737" s="59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</row>
    <row r="738" spans="1:54" s="60" customFormat="1" hidden="1" x14ac:dyDescent="0.25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9"/>
      <c r="O738" s="59"/>
      <c r="P738" s="59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</row>
    <row r="739" spans="1:54" s="60" customFormat="1" hidden="1" x14ac:dyDescent="0.25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9"/>
      <c r="O739" s="59"/>
      <c r="P739" s="59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</row>
    <row r="740" spans="1:54" s="60" customFormat="1" hidden="1" x14ac:dyDescent="0.25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9"/>
      <c r="O740" s="59"/>
      <c r="P740" s="59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</row>
    <row r="741" spans="1:54" s="60" customFormat="1" hidden="1" x14ac:dyDescent="0.25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9"/>
      <c r="O741" s="59"/>
      <c r="P741" s="59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</row>
    <row r="742" spans="1:54" s="60" customFormat="1" hidden="1" x14ac:dyDescent="0.25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9"/>
      <c r="O742" s="59"/>
      <c r="P742" s="59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</row>
    <row r="743" spans="1:54" s="60" customFormat="1" hidden="1" x14ac:dyDescent="0.25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9"/>
      <c r="O743" s="59"/>
      <c r="P743" s="59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</row>
    <row r="744" spans="1:54" s="60" customFormat="1" hidden="1" x14ac:dyDescent="0.25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9"/>
      <c r="O744" s="59"/>
      <c r="P744" s="59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</row>
    <row r="745" spans="1:54" s="60" customFormat="1" hidden="1" x14ac:dyDescent="0.25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9"/>
      <c r="O745" s="59"/>
      <c r="P745" s="59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</row>
    <row r="746" spans="1:54" s="60" customFormat="1" hidden="1" x14ac:dyDescent="0.25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9"/>
      <c r="O746" s="59"/>
      <c r="P746" s="59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</row>
    <row r="747" spans="1:54" s="60" customFormat="1" hidden="1" x14ac:dyDescent="0.25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9"/>
      <c r="O747" s="59"/>
      <c r="P747" s="59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</row>
    <row r="748" spans="1:54" s="60" customFormat="1" hidden="1" x14ac:dyDescent="0.25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9"/>
      <c r="O748" s="59"/>
      <c r="P748" s="59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</row>
    <row r="749" spans="1:54" s="60" customFormat="1" hidden="1" x14ac:dyDescent="0.25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9"/>
      <c r="O749" s="59"/>
      <c r="P749" s="59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</row>
    <row r="750" spans="1:54" s="60" customFormat="1" hidden="1" x14ac:dyDescent="0.25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9"/>
      <c r="O750" s="59"/>
      <c r="P750" s="59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</row>
    <row r="751" spans="1:54" s="60" customFormat="1" hidden="1" x14ac:dyDescent="0.25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9"/>
      <c r="O751" s="59"/>
      <c r="P751" s="59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</row>
    <row r="752" spans="1:54" s="60" customFormat="1" hidden="1" x14ac:dyDescent="0.25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9"/>
      <c r="O752" s="59"/>
      <c r="P752" s="59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</row>
    <row r="753" spans="1:54" s="60" customFormat="1" hidden="1" x14ac:dyDescent="0.25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9"/>
      <c r="O753" s="59"/>
      <c r="P753" s="59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</row>
    <row r="754" spans="1:54" s="60" customFormat="1" hidden="1" x14ac:dyDescent="0.25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9"/>
      <c r="O754" s="59"/>
      <c r="P754" s="59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</row>
    <row r="755" spans="1:54" s="60" customFormat="1" hidden="1" x14ac:dyDescent="0.25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9"/>
      <c r="O755" s="59"/>
      <c r="P755" s="59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</row>
    <row r="756" spans="1:54" s="60" customFormat="1" hidden="1" x14ac:dyDescent="0.25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9"/>
      <c r="O756" s="59"/>
      <c r="P756" s="59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</row>
    <row r="757" spans="1:54" s="60" customFormat="1" hidden="1" x14ac:dyDescent="0.25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9"/>
      <c r="O757" s="59"/>
      <c r="P757" s="59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</row>
    <row r="758" spans="1:54" s="60" customFormat="1" hidden="1" x14ac:dyDescent="0.25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9"/>
      <c r="O758" s="59"/>
      <c r="P758" s="59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</row>
    <row r="759" spans="1:54" s="60" customFormat="1" hidden="1" x14ac:dyDescent="0.25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9"/>
      <c r="O759" s="59"/>
      <c r="P759" s="59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</row>
    <row r="760" spans="1:54" s="60" customFormat="1" hidden="1" x14ac:dyDescent="0.25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9"/>
      <c r="O760" s="59"/>
      <c r="P760" s="59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</row>
    <row r="761" spans="1:54" s="60" customFormat="1" hidden="1" x14ac:dyDescent="0.25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9"/>
      <c r="O761" s="59"/>
      <c r="P761" s="59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</row>
    <row r="762" spans="1:54" s="60" customFormat="1" hidden="1" x14ac:dyDescent="0.25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9"/>
      <c r="O762" s="59"/>
      <c r="P762" s="59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  <c r="AU762" s="58"/>
      <c r="AV762" s="58"/>
      <c r="AW762" s="58"/>
      <c r="AX762" s="58"/>
      <c r="AY762" s="58"/>
      <c r="AZ762" s="58"/>
      <c r="BA762" s="58"/>
      <c r="BB762" s="58"/>
    </row>
    <row r="763" spans="1:54" s="60" customFormat="1" hidden="1" x14ac:dyDescent="0.25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9"/>
      <c r="O763" s="59"/>
      <c r="P763" s="59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</row>
    <row r="764" spans="1:54" s="60" customFormat="1" hidden="1" x14ac:dyDescent="0.25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9"/>
      <c r="O764" s="59"/>
      <c r="P764" s="59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</row>
    <row r="765" spans="1:54" s="60" customFormat="1" hidden="1" x14ac:dyDescent="0.25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9"/>
      <c r="O765" s="59"/>
      <c r="P765" s="59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</row>
    <row r="766" spans="1:54" s="60" customFormat="1" hidden="1" x14ac:dyDescent="0.25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9"/>
      <c r="O766" s="59"/>
      <c r="P766" s="59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</row>
    <row r="767" spans="1:54" s="60" customFormat="1" hidden="1" x14ac:dyDescent="0.25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9"/>
      <c r="O767" s="59"/>
      <c r="P767" s="59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</row>
    <row r="768" spans="1:54" s="60" customFormat="1" hidden="1" x14ac:dyDescent="0.25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9"/>
      <c r="O768" s="59"/>
      <c r="P768" s="59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  <c r="AU768" s="58"/>
      <c r="AV768" s="58"/>
      <c r="AW768" s="58"/>
      <c r="AX768" s="58"/>
      <c r="AY768" s="58"/>
      <c r="AZ768" s="58"/>
      <c r="BA768" s="58"/>
      <c r="BB768" s="58"/>
    </row>
    <row r="769" spans="1:54" s="60" customFormat="1" hidden="1" x14ac:dyDescent="0.25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9"/>
      <c r="O769" s="59"/>
      <c r="P769" s="59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</row>
    <row r="770" spans="1:54" s="60" customFormat="1" hidden="1" x14ac:dyDescent="0.25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9"/>
      <c r="O770" s="59"/>
      <c r="P770" s="59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</row>
    <row r="771" spans="1:54" s="60" customFormat="1" hidden="1" x14ac:dyDescent="0.25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9"/>
      <c r="O771" s="59"/>
      <c r="P771" s="59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</row>
    <row r="772" spans="1:54" s="60" customFormat="1" hidden="1" x14ac:dyDescent="0.25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9"/>
      <c r="O772" s="59"/>
      <c r="P772" s="59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</row>
    <row r="773" spans="1:54" s="60" customFormat="1" hidden="1" x14ac:dyDescent="0.25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9"/>
      <c r="O773" s="59"/>
      <c r="P773" s="59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</row>
    <row r="774" spans="1:54" s="60" customFormat="1" hidden="1" x14ac:dyDescent="0.25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9"/>
      <c r="O774" s="59"/>
      <c r="P774" s="59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</row>
    <row r="775" spans="1:54" s="60" customFormat="1" hidden="1" x14ac:dyDescent="0.25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9"/>
      <c r="O775" s="59"/>
      <c r="P775" s="59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</row>
    <row r="776" spans="1:54" s="60" customFormat="1" hidden="1" x14ac:dyDescent="0.25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9"/>
      <c r="O776" s="59"/>
      <c r="P776" s="59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</row>
    <row r="777" spans="1:54" s="60" customFormat="1" hidden="1" x14ac:dyDescent="0.25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9"/>
      <c r="O777" s="59"/>
      <c r="P777" s="59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</row>
    <row r="778" spans="1:54" s="60" customFormat="1" hidden="1" x14ac:dyDescent="0.25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9"/>
      <c r="O778" s="59"/>
      <c r="P778" s="59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</row>
    <row r="779" spans="1:54" s="60" customFormat="1" hidden="1" x14ac:dyDescent="0.25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9"/>
      <c r="O779" s="59"/>
      <c r="P779" s="59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</row>
    <row r="780" spans="1:54" s="60" customFormat="1" hidden="1" x14ac:dyDescent="0.25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9"/>
      <c r="O780" s="59"/>
      <c r="P780" s="59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</row>
    <row r="781" spans="1:54" s="60" customFormat="1" hidden="1" x14ac:dyDescent="0.25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9"/>
      <c r="O781" s="59"/>
      <c r="P781" s="59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</row>
    <row r="782" spans="1:54" s="60" customFormat="1" hidden="1" x14ac:dyDescent="0.25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9"/>
      <c r="O782" s="59"/>
      <c r="P782" s="59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  <c r="AU782" s="58"/>
      <c r="AV782" s="58"/>
      <c r="AW782" s="58"/>
      <c r="AX782" s="58"/>
      <c r="AY782" s="58"/>
      <c r="AZ782" s="58"/>
      <c r="BA782" s="58"/>
      <c r="BB782" s="58"/>
    </row>
    <row r="783" spans="1:54" s="60" customFormat="1" hidden="1" x14ac:dyDescent="0.25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9"/>
      <c r="O783" s="59"/>
      <c r="P783" s="59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</row>
    <row r="784" spans="1:54" s="60" customFormat="1" hidden="1" x14ac:dyDescent="0.25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9"/>
      <c r="O784" s="59"/>
      <c r="P784" s="59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</row>
    <row r="785" spans="1:54" s="60" customFormat="1" hidden="1" x14ac:dyDescent="0.25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9"/>
      <c r="O785" s="59"/>
      <c r="P785" s="59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</row>
    <row r="786" spans="1:54" s="60" customFormat="1" hidden="1" x14ac:dyDescent="0.25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9"/>
      <c r="O786" s="59"/>
      <c r="P786" s="59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</row>
    <row r="787" spans="1:54" s="60" customFormat="1" hidden="1" x14ac:dyDescent="0.25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9"/>
      <c r="O787" s="59"/>
      <c r="P787" s="59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</row>
    <row r="788" spans="1:54" s="60" customFormat="1" hidden="1" x14ac:dyDescent="0.25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9"/>
      <c r="O788" s="59"/>
      <c r="P788" s="59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</row>
    <row r="789" spans="1:54" s="60" customFormat="1" hidden="1" x14ac:dyDescent="0.25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9"/>
      <c r="O789" s="59"/>
      <c r="P789" s="59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</row>
    <row r="790" spans="1:54" s="60" customFormat="1" hidden="1" x14ac:dyDescent="0.25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9"/>
      <c r="O790" s="59"/>
      <c r="P790" s="59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</row>
    <row r="791" spans="1:54" s="60" customFormat="1" hidden="1" x14ac:dyDescent="0.25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9"/>
      <c r="O791" s="59"/>
      <c r="P791" s="59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</row>
    <row r="792" spans="1:54" s="60" customFormat="1" hidden="1" x14ac:dyDescent="0.25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9"/>
      <c r="O792" s="59"/>
      <c r="P792" s="59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</row>
    <row r="793" spans="1:54" s="60" customFormat="1" hidden="1" x14ac:dyDescent="0.25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9"/>
      <c r="O793" s="59"/>
      <c r="P793" s="59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</row>
    <row r="794" spans="1:54" s="60" customFormat="1" hidden="1" x14ac:dyDescent="0.25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9"/>
      <c r="O794" s="59"/>
      <c r="P794" s="59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</row>
    <row r="795" spans="1:54" s="60" customFormat="1" hidden="1" x14ac:dyDescent="0.25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9"/>
      <c r="O795" s="59"/>
      <c r="P795" s="59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</row>
    <row r="796" spans="1:54" s="60" customFormat="1" hidden="1" x14ac:dyDescent="0.25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9"/>
      <c r="O796" s="59"/>
      <c r="P796" s="59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</row>
    <row r="797" spans="1:54" s="60" customFormat="1" hidden="1" x14ac:dyDescent="0.25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9"/>
      <c r="O797" s="59"/>
      <c r="P797" s="59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</row>
    <row r="798" spans="1:54" s="60" customFormat="1" hidden="1" x14ac:dyDescent="0.25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9"/>
      <c r="O798" s="59"/>
      <c r="P798" s="59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</row>
    <row r="799" spans="1:54" s="60" customFormat="1" hidden="1" x14ac:dyDescent="0.25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9"/>
      <c r="O799" s="59"/>
      <c r="P799" s="59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</row>
    <row r="800" spans="1:54" s="60" customFormat="1" hidden="1" x14ac:dyDescent="0.25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9"/>
      <c r="O800" s="59"/>
      <c r="P800" s="59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</row>
    <row r="801" spans="1:54" s="60" customFormat="1" hidden="1" x14ac:dyDescent="0.25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9"/>
      <c r="O801" s="59"/>
      <c r="P801" s="59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</row>
    <row r="802" spans="1:54" s="60" customFormat="1" hidden="1" x14ac:dyDescent="0.25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9"/>
      <c r="O802" s="59"/>
      <c r="P802" s="59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</row>
    <row r="803" spans="1:54" s="60" customFormat="1" hidden="1" x14ac:dyDescent="0.25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9"/>
      <c r="O803" s="59"/>
      <c r="P803" s="59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</row>
    <row r="804" spans="1:54" s="60" customFormat="1" hidden="1" x14ac:dyDescent="0.25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9"/>
      <c r="O804" s="59"/>
      <c r="P804" s="59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</row>
    <row r="805" spans="1:54" s="60" customFormat="1" hidden="1" x14ac:dyDescent="0.25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9"/>
      <c r="O805" s="59"/>
      <c r="P805" s="59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</row>
    <row r="806" spans="1:54" s="60" customFormat="1" hidden="1" x14ac:dyDescent="0.25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9"/>
      <c r="O806" s="59"/>
      <c r="P806" s="59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</row>
    <row r="807" spans="1:54" s="60" customFormat="1" hidden="1" x14ac:dyDescent="0.25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9"/>
      <c r="O807" s="59"/>
      <c r="P807" s="59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</row>
    <row r="808" spans="1:54" s="60" customFormat="1" hidden="1" x14ac:dyDescent="0.25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9"/>
      <c r="O808" s="59"/>
      <c r="P808" s="59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</row>
    <row r="809" spans="1:54" s="60" customFormat="1" hidden="1" x14ac:dyDescent="0.25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9"/>
      <c r="O809" s="59"/>
      <c r="P809" s="59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</row>
    <row r="810" spans="1:54" s="60" customFormat="1" hidden="1" x14ac:dyDescent="0.25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9"/>
      <c r="O810" s="59"/>
      <c r="P810" s="59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</row>
    <row r="811" spans="1:54" s="60" customFormat="1" hidden="1" x14ac:dyDescent="0.25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9"/>
      <c r="O811" s="59"/>
      <c r="P811" s="59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</row>
    <row r="812" spans="1:54" s="60" customFormat="1" hidden="1" x14ac:dyDescent="0.25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9"/>
      <c r="O812" s="59"/>
      <c r="P812" s="59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</row>
    <row r="813" spans="1:54" s="60" customFormat="1" hidden="1" x14ac:dyDescent="0.25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9"/>
      <c r="O813" s="59"/>
      <c r="P813" s="59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</row>
    <row r="814" spans="1:54" s="60" customFormat="1" hidden="1" x14ac:dyDescent="0.25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9"/>
      <c r="O814" s="59"/>
      <c r="P814" s="59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</row>
    <row r="815" spans="1:54" s="60" customFormat="1" hidden="1" x14ac:dyDescent="0.25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9"/>
      <c r="O815" s="59"/>
      <c r="P815" s="59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</row>
    <row r="816" spans="1:54" s="60" customFormat="1" hidden="1" x14ac:dyDescent="0.25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9"/>
      <c r="O816" s="59"/>
      <c r="P816" s="59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</row>
    <row r="817" spans="1:54" s="60" customFormat="1" hidden="1" x14ac:dyDescent="0.25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9"/>
      <c r="O817" s="59"/>
      <c r="P817" s="59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</row>
    <row r="818" spans="1:54" s="60" customFormat="1" hidden="1" x14ac:dyDescent="0.25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9"/>
      <c r="O818" s="59"/>
      <c r="P818" s="59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</row>
    <row r="819" spans="1:54" s="60" customFormat="1" hidden="1" x14ac:dyDescent="0.25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9"/>
      <c r="O819" s="59"/>
      <c r="P819" s="59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</row>
    <row r="820" spans="1:54" s="60" customFormat="1" hidden="1" x14ac:dyDescent="0.25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9"/>
      <c r="O820" s="59"/>
      <c r="P820" s="59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</row>
    <row r="821" spans="1:54" s="60" customFormat="1" hidden="1" x14ac:dyDescent="0.25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9"/>
      <c r="O821" s="59"/>
      <c r="P821" s="59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</row>
    <row r="822" spans="1:54" s="60" customFormat="1" hidden="1" x14ac:dyDescent="0.25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9"/>
      <c r="O822" s="59"/>
      <c r="P822" s="59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</row>
    <row r="823" spans="1:54" s="60" customFormat="1" hidden="1" x14ac:dyDescent="0.25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9"/>
      <c r="O823" s="59"/>
      <c r="P823" s="59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</row>
    <row r="824" spans="1:54" s="60" customFormat="1" hidden="1" x14ac:dyDescent="0.25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9"/>
      <c r="O824" s="59"/>
      <c r="P824" s="59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</row>
    <row r="825" spans="1:54" s="60" customFormat="1" hidden="1" x14ac:dyDescent="0.25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9"/>
      <c r="O825" s="59"/>
      <c r="P825" s="59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</row>
    <row r="826" spans="1:54" s="60" customFormat="1" hidden="1" x14ac:dyDescent="0.25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9"/>
      <c r="O826" s="59"/>
      <c r="P826" s="59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</row>
    <row r="827" spans="1:54" s="60" customFormat="1" hidden="1" x14ac:dyDescent="0.25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9"/>
      <c r="O827" s="59"/>
      <c r="P827" s="59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</row>
    <row r="828" spans="1:54" s="60" customFormat="1" hidden="1" x14ac:dyDescent="0.25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9"/>
      <c r="O828" s="59"/>
      <c r="P828" s="59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</row>
    <row r="829" spans="1:54" s="60" customFormat="1" hidden="1" x14ac:dyDescent="0.25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9"/>
      <c r="O829" s="59"/>
      <c r="P829" s="59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</row>
    <row r="830" spans="1:54" s="60" customFormat="1" hidden="1" x14ac:dyDescent="0.25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9"/>
      <c r="O830" s="59"/>
      <c r="P830" s="59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</row>
    <row r="831" spans="1:54" s="60" customFormat="1" hidden="1" x14ac:dyDescent="0.25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9"/>
      <c r="O831" s="59"/>
      <c r="P831" s="59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</row>
    <row r="832" spans="1:54" s="60" customFormat="1" hidden="1" x14ac:dyDescent="0.25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9"/>
      <c r="O832" s="59"/>
      <c r="P832" s="59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</row>
    <row r="833" spans="1:54" s="60" customFormat="1" hidden="1" x14ac:dyDescent="0.25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9"/>
      <c r="O833" s="59"/>
      <c r="P833" s="59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</row>
    <row r="834" spans="1:54" s="60" customFormat="1" hidden="1" x14ac:dyDescent="0.25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9"/>
      <c r="O834" s="59"/>
      <c r="P834" s="59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</row>
    <row r="835" spans="1:54" s="60" customFormat="1" hidden="1" x14ac:dyDescent="0.25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9"/>
      <c r="O835" s="59"/>
      <c r="P835" s="59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</row>
    <row r="836" spans="1:54" s="60" customFormat="1" hidden="1" x14ac:dyDescent="0.25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9"/>
      <c r="O836" s="59"/>
      <c r="P836" s="59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</row>
    <row r="837" spans="1:54" s="60" customFormat="1" hidden="1" x14ac:dyDescent="0.25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9"/>
      <c r="O837" s="59"/>
      <c r="P837" s="59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  <c r="AU837" s="58"/>
      <c r="AV837" s="58"/>
      <c r="AW837" s="58"/>
      <c r="AX837" s="58"/>
      <c r="AY837" s="58"/>
      <c r="AZ837" s="58"/>
      <c r="BA837" s="58"/>
      <c r="BB837" s="58"/>
    </row>
    <row r="838" spans="1:54" s="60" customFormat="1" hidden="1" x14ac:dyDescent="0.25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9"/>
      <c r="O838" s="59"/>
      <c r="P838" s="59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  <c r="AU838" s="58"/>
      <c r="AV838" s="58"/>
      <c r="AW838" s="58"/>
      <c r="AX838" s="58"/>
      <c r="AY838" s="58"/>
      <c r="AZ838" s="58"/>
      <c r="BA838" s="58"/>
      <c r="BB838" s="58"/>
    </row>
    <row r="839" spans="1:54" s="60" customFormat="1" hidden="1" x14ac:dyDescent="0.25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9"/>
      <c r="O839" s="59"/>
      <c r="P839" s="59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  <c r="AU839" s="58"/>
      <c r="AV839" s="58"/>
      <c r="AW839" s="58"/>
      <c r="AX839" s="58"/>
      <c r="AY839" s="58"/>
      <c r="AZ839" s="58"/>
      <c r="BA839" s="58"/>
      <c r="BB839" s="58"/>
    </row>
    <row r="840" spans="1:54" s="60" customFormat="1" hidden="1" x14ac:dyDescent="0.25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9"/>
      <c r="O840" s="59"/>
      <c r="P840" s="59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  <c r="AU840" s="58"/>
      <c r="AV840" s="58"/>
      <c r="AW840" s="58"/>
      <c r="AX840" s="58"/>
      <c r="AY840" s="58"/>
      <c r="AZ840" s="58"/>
      <c r="BA840" s="58"/>
      <c r="BB840" s="58"/>
    </row>
    <row r="841" spans="1:54" s="60" customFormat="1" hidden="1" x14ac:dyDescent="0.25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9"/>
      <c r="O841" s="59"/>
      <c r="P841" s="59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  <c r="AU841" s="58"/>
      <c r="AV841" s="58"/>
      <c r="AW841" s="58"/>
      <c r="AX841" s="58"/>
      <c r="AY841" s="58"/>
      <c r="AZ841" s="58"/>
      <c r="BA841" s="58"/>
      <c r="BB841" s="58"/>
    </row>
    <row r="842" spans="1:54" s="60" customFormat="1" hidden="1" x14ac:dyDescent="0.25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9"/>
      <c r="O842" s="59"/>
      <c r="P842" s="59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  <c r="AU842" s="58"/>
      <c r="AV842" s="58"/>
      <c r="AW842" s="58"/>
      <c r="AX842" s="58"/>
      <c r="AY842" s="58"/>
      <c r="AZ842" s="58"/>
      <c r="BA842" s="58"/>
      <c r="BB842" s="58"/>
    </row>
    <row r="843" spans="1:54" s="60" customFormat="1" hidden="1" x14ac:dyDescent="0.25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9"/>
      <c r="O843" s="59"/>
      <c r="P843" s="59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  <c r="AU843" s="58"/>
      <c r="AV843" s="58"/>
      <c r="AW843" s="58"/>
      <c r="AX843" s="58"/>
      <c r="AY843" s="58"/>
      <c r="AZ843" s="58"/>
      <c r="BA843" s="58"/>
      <c r="BB843" s="58"/>
    </row>
    <row r="844" spans="1:54" s="60" customFormat="1" hidden="1" x14ac:dyDescent="0.25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9"/>
      <c r="O844" s="59"/>
      <c r="P844" s="59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  <c r="AU844" s="58"/>
      <c r="AV844" s="58"/>
      <c r="AW844" s="58"/>
      <c r="AX844" s="58"/>
      <c r="AY844" s="58"/>
      <c r="AZ844" s="58"/>
      <c r="BA844" s="58"/>
      <c r="BB844" s="58"/>
    </row>
    <row r="845" spans="1:54" s="60" customFormat="1" hidden="1" x14ac:dyDescent="0.25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9"/>
      <c r="O845" s="59"/>
      <c r="P845" s="59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  <c r="AU845" s="58"/>
      <c r="AV845" s="58"/>
      <c r="AW845" s="58"/>
      <c r="AX845" s="58"/>
      <c r="AY845" s="58"/>
      <c r="AZ845" s="58"/>
      <c r="BA845" s="58"/>
      <c r="BB845" s="58"/>
    </row>
    <row r="846" spans="1:54" s="60" customFormat="1" hidden="1" x14ac:dyDescent="0.25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9"/>
      <c r="O846" s="59"/>
      <c r="P846" s="59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  <c r="AU846" s="58"/>
      <c r="AV846" s="58"/>
      <c r="AW846" s="58"/>
      <c r="AX846" s="58"/>
      <c r="AY846" s="58"/>
      <c r="AZ846" s="58"/>
      <c r="BA846" s="58"/>
      <c r="BB846" s="58"/>
    </row>
    <row r="847" spans="1:54" s="60" customFormat="1" hidden="1" x14ac:dyDescent="0.25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9"/>
      <c r="O847" s="59"/>
      <c r="P847" s="59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  <c r="AU847" s="58"/>
      <c r="AV847" s="58"/>
      <c r="AW847" s="58"/>
      <c r="AX847" s="58"/>
      <c r="AY847" s="58"/>
      <c r="AZ847" s="58"/>
      <c r="BA847" s="58"/>
      <c r="BB847" s="58"/>
    </row>
    <row r="848" spans="1:54" s="60" customFormat="1" hidden="1" x14ac:dyDescent="0.25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9"/>
      <c r="O848" s="59"/>
      <c r="P848" s="59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  <c r="AU848" s="58"/>
      <c r="AV848" s="58"/>
      <c r="AW848" s="58"/>
      <c r="AX848" s="58"/>
      <c r="AY848" s="58"/>
      <c r="AZ848" s="58"/>
      <c r="BA848" s="58"/>
      <c r="BB848" s="58"/>
    </row>
    <row r="849" spans="1:54" s="60" customFormat="1" hidden="1" x14ac:dyDescent="0.25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9"/>
      <c r="O849" s="59"/>
      <c r="P849" s="59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  <c r="AU849" s="58"/>
      <c r="AV849" s="58"/>
      <c r="AW849" s="58"/>
      <c r="AX849" s="58"/>
      <c r="AY849" s="58"/>
      <c r="AZ849" s="58"/>
      <c r="BA849" s="58"/>
      <c r="BB849" s="58"/>
    </row>
    <row r="850" spans="1:54" s="60" customFormat="1" hidden="1" x14ac:dyDescent="0.25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9"/>
      <c r="O850" s="59"/>
      <c r="P850" s="59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  <c r="AU850" s="58"/>
      <c r="AV850" s="58"/>
      <c r="AW850" s="58"/>
      <c r="AX850" s="58"/>
      <c r="AY850" s="58"/>
      <c r="AZ850" s="58"/>
      <c r="BA850" s="58"/>
      <c r="BB850" s="58"/>
    </row>
    <row r="851" spans="1:54" s="60" customFormat="1" hidden="1" x14ac:dyDescent="0.25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9"/>
      <c r="O851" s="59"/>
      <c r="P851" s="59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  <c r="AU851" s="58"/>
      <c r="AV851" s="58"/>
      <c r="AW851" s="58"/>
      <c r="AX851" s="58"/>
      <c r="AY851" s="58"/>
      <c r="AZ851" s="58"/>
      <c r="BA851" s="58"/>
      <c r="BB851" s="58"/>
    </row>
    <row r="852" spans="1:54" s="60" customFormat="1" hidden="1" x14ac:dyDescent="0.25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9"/>
      <c r="O852" s="59"/>
      <c r="P852" s="59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  <c r="AU852" s="58"/>
      <c r="AV852" s="58"/>
      <c r="AW852" s="58"/>
      <c r="AX852" s="58"/>
      <c r="AY852" s="58"/>
      <c r="AZ852" s="58"/>
      <c r="BA852" s="58"/>
      <c r="BB852" s="58"/>
    </row>
    <row r="853" spans="1:54" s="60" customFormat="1" hidden="1" x14ac:dyDescent="0.25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9"/>
      <c r="O853" s="59"/>
      <c r="P853" s="59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  <c r="AU853" s="58"/>
      <c r="AV853" s="58"/>
      <c r="AW853" s="58"/>
      <c r="AX853" s="58"/>
      <c r="AY853" s="58"/>
      <c r="AZ853" s="58"/>
      <c r="BA853" s="58"/>
      <c r="BB853" s="58"/>
    </row>
    <row r="854" spans="1:54" s="60" customFormat="1" hidden="1" x14ac:dyDescent="0.25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9"/>
      <c r="O854" s="59"/>
      <c r="P854" s="59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  <c r="AU854" s="58"/>
      <c r="AV854" s="58"/>
      <c r="AW854" s="58"/>
      <c r="AX854" s="58"/>
      <c r="AY854" s="58"/>
      <c r="AZ854" s="58"/>
      <c r="BA854" s="58"/>
      <c r="BB854" s="58"/>
    </row>
    <row r="855" spans="1:54" s="60" customFormat="1" hidden="1" x14ac:dyDescent="0.25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9"/>
      <c r="O855" s="59"/>
      <c r="P855" s="59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  <c r="AU855" s="58"/>
      <c r="AV855" s="58"/>
      <c r="AW855" s="58"/>
      <c r="AX855" s="58"/>
      <c r="AY855" s="58"/>
      <c r="AZ855" s="58"/>
      <c r="BA855" s="58"/>
      <c r="BB855" s="58"/>
    </row>
    <row r="856" spans="1:54" s="60" customFormat="1" hidden="1" x14ac:dyDescent="0.25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9"/>
      <c r="O856" s="59"/>
      <c r="P856" s="59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</row>
    <row r="857" spans="1:54" s="60" customFormat="1" hidden="1" x14ac:dyDescent="0.25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9"/>
      <c r="O857" s="59"/>
      <c r="P857" s="59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</row>
    <row r="858" spans="1:54" s="60" customFormat="1" hidden="1" x14ac:dyDescent="0.25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9"/>
      <c r="O858" s="59"/>
      <c r="P858" s="59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</row>
    <row r="859" spans="1:54" s="60" customFormat="1" hidden="1" x14ac:dyDescent="0.25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9"/>
      <c r="O859" s="59"/>
      <c r="P859" s="59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</row>
    <row r="860" spans="1:54" s="60" customFormat="1" hidden="1" x14ac:dyDescent="0.25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9"/>
      <c r="O860" s="59"/>
      <c r="P860" s="59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  <c r="AU860" s="58"/>
      <c r="AV860" s="58"/>
      <c r="AW860" s="58"/>
      <c r="AX860" s="58"/>
      <c r="AY860" s="58"/>
      <c r="AZ860" s="58"/>
      <c r="BA860" s="58"/>
      <c r="BB860" s="58"/>
    </row>
    <row r="861" spans="1:54" s="60" customFormat="1" hidden="1" x14ac:dyDescent="0.25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9"/>
      <c r="O861" s="59"/>
      <c r="P861" s="59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  <c r="AU861" s="58"/>
      <c r="AV861" s="58"/>
      <c r="AW861" s="58"/>
      <c r="AX861" s="58"/>
      <c r="AY861" s="58"/>
      <c r="AZ861" s="58"/>
      <c r="BA861" s="58"/>
      <c r="BB861" s="58"/>
    </row>
    <row r="862" spans="1:54" s="60" customFormat="1" hidden="1" x14ac:dyDescent="0.25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9"/>
      <c r="O862" s="59"/>
      <c r="P862" s="59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  <c r="AU862" s="58"/>
      <c r="AV862" s="58"/>
      <c r="AW862" s="58"/>
      <c r="AX862" s="58"/>
      <c r="AY862" s="58"/>
      <c r="AZ862" s="58"/>
      <c r="BA862" s="58"/>
      <c r="BB862" s="58"/>
    </row>
    <row r="863" spans="1:54" s="60" customFormat="1" hidden="1" x14ac:dyDescent="0.25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9"/>
      <c r="O863" s="59"/>
      <c r="P863" s="59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  <c r="AU863" s="58"/>
      <c r="AV863" s="58"/>
      <c r="AW863" s="58"/>
      <c r="AX863" s="58"/>
      <c r="AY863" s="58"/>
      <c r="AZ863" s="58"/>
      <c r="BA863" s="58"/>
      <c r="BB863" s="58"/>
    </row>
    <row r="864" spans="1:54" s="60" customFormat="1" hidden="1" x14ac:dyDescent="0.25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9"/>
      <c r="O864" s="59"/>
      <c r="P864" s="59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  <c r="AU864" s="58"/>
      <c r="AV864" s="58"/>
      <c r="AW864" s="58"/>
      <c r="AX864" s="58"/>
      <c r="AY864" s="58"/>
      <c r="AZ864" s="58"/>
      <c r="BA864" s="58"/>
      <c r="BB864" s="58"/>
    </row>
    <row r="865" spans="1:54" s="60" customFormat="1" hidden="1" x14ac:dyDescent="0.25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9"/>
      <c r="O865" s="59"/>
      <c r="P865" s="59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  <c r="AU865" s="58"/>
      <c r="AV865" s="58"/>
      <c r="AW865" s="58"/>
      <c r="AX865" s="58"/>
      <c r="AY865" s="58"/>
      <c r="AZ865" s="58"/>
      <c r="BA865" s="58"/>
      <c r="BB865" s="58"/>
    </row>
    <row r="866" spans="1:54" s="60" customFormat="1" hidden="1" x14ac:dyDescent="0.25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9"/>
      <c r="O866" s="59"/>
      <c r="P866" s="59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  <c r="AU866" s="58"/>
      <c r="AV866" s="58"/>
      <c r="AW866" s="58"/>
      <c r="AX866" s="58"/>
      <c r="AY866" s="58"/>
      <c r="AZ866" s="58"/>
      <c r="BA866" s="58"/>
      <c r="BB866" s="58"/>
    </row>
    <row r="867" spans="1:54" s="60" customFormat="1" hidden="1" x14ac:dyDescent="0.25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9"/>
      <c r="O867" s="59"/>
      <c r="P867" s="59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  <c r="AU867" s="58"/>
      <c r="AV867" s="58"/>
      <c r="AW867" s="58"/>
      <c r="AX867" s="58"/>
      <c r="AY867" s="58"/>
      <c r="AZ867" s="58"/>
      <c r="BA867" s="58"/>
      <c r="BB867" s="58"/>
    </row>
    <row r="868" spans="1:54" s="60" customFormat="1" hidden="1" x14ac:dyDescent="0.25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9"/>
      <c r="O868" s="59"/>
      <c r="P868" s="59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  <c r="AU868" s="58"/>
      <c r="AV868" s="58"/>
      <c r="AW868" s="58"/>
      <c r="AX868" s="58"/>
      <c r="AY868" s="58"/>
      <c r="AZ868" s="58"/>
      <c r="BA868" s="58"/>
      <c r="BB868" s="58"/>
    </row>
    <row r="869" spans="1:54" s="60" customFormat="1" hidden="1" x14ac:dyDescent="0.25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9"/>
      <c r="O869" s="59"/>
      <c r="P869" s="59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  <c r="AU869" s="58"/>
      <c r="AV869" s="58"/>
      <c r="AW869" s="58"/>
      <c r="AX869" s="58"/>
      <c r="AY869" s="58"/>
      <c r="AZ869" s="58"/>
      <c r="BA869" s="58"/>
      <c r="BB869" s="58"/>
    </row>
    <row r="870" spans="1:54" s="60" customFormat="1" hidden="1" x14ac:dyDescent="0.25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9"/>
      <c r="O870" s="59"/>
      <c r="P870" s="59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  <c r="AU870" s="58"/>
      <c r="AV870" s="58"/>
      <c r="AW870" s="58"/>
      <c r="AX870" s="58"/>
      <c r="AY870" s="58"/>
      <c r="AZ870" s="58"/>
      <c r="BA870" s="58"/>
      <c r="BB870" s="58"/>
    </row>
    <row r="871" spans="1:54" s="60" customFormat="1" hidden="1" x14ac:dyDescent="0.25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9"/>
      <c r="O871" s="59"/>
      <c r="P871" s="59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  <c r="AU871" s="58"/>
      <c r="AV871" s="58"/>
      <c r="AW871" s="58"/>
      <c r="AX871" s="58"/>
      <c r="AY871" s="58"/>
      <c r="AZ871" s="58"/>
      <c r="BA871" s="58"/>
      <c r="BB871" s="58"/>
    </row>
    <row r="872" spans="1:54" s="60" customFormat="1" hidden="1" x14ac:dyDescent="0.25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9"/>
      <c r="O872" s="59"/>
      <c r="P872" s="59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  <c r="AU872" s="58"/>
      <c r="AV872" s="58"/>
      <c r="AW872" s="58"/>
      <c r="AX872" s="58"/>
      <c r="AY872" s="58"/>
      <c r="AZ872" s="58"/>
      <c r="BA872" s="58"/>
      <c r="BB872" s="58"/>
    </row>
    <row r="873" spans="1:54" s="60" customFormat="1" hidden="1" x14ac:dyDescent="0.25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9"/>
      <c r="O873" s="59"/>
      <c r="P873" s="59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  <c r="AU873" s="58"/>
      <c r="AV873" s="58"/>
      <c r="AW873" s="58"/>
      <c r="AX873" s="58"/>
      <c r="AY873" s="58"/>
      <c r="AZ873" s="58"/>
      <c r="BA873" s="58"/>
      <c r="BB873" s="58"/>
    </row>
    <row r="874" spans="1:54" s="60" customFormat="1" hidden="1" x14ac:dyDescent="0.25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9"/>
      <c r="O874" s="59"/>
      <c r="P874" s="59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  <c r="AU874" s="58"/>
      <c r="AV874" s="58"/>
      <c r="AW874" s="58"/>
      <c r="AX874" s="58"/>
      <c r="AY874" s="58"/>
      <c r="AZ874" s="58"/>
      <c r="BA874" s="58"/>
      <c r="BB874" s="58"/>
    </row>
    <row r="875" spans="1:54" s="60" customFormat="1" hidden="1" x14ac:dyDescent="0.25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9"/>
      <c r="O875" s="59"/>
      <c r="P875" s="59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  <c r="AU875" s="58"/>
      <c r="AV875" s="58"/>
      <c r="AW875" s="58"/>
      <c r="AX875" s="58"/>
      <c r="AY875" s="58"/>
      <c r="AZ875" s="58"/>
      <c r="BA875" s="58"/>
      <c r="BB875" s="58"/>
    </row>
    <row r="876" spans="1:54" s="60" customFormat="1" hidden="1" x14ac:dyDescent="0.25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9"/>
      <c r="O876" s="59"/>
      <c r="P876" s="59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  <c r="AU876" s="58"/>
      <c r="AV876" s="58"/>
      <c r="AW876" s="58"/>
      <c r="AX876" s="58"/>
      <c r="AY876" s="58"/>
      <c r="AZ876" s="58"/>
      <c r="BA876" s="58"/>
      <c r="BB876" s="58"/>
    </row>
    <row r="877" spans="1:54" s="60" customFormat="1" hidden="1" x14ac:dyDescent="0.25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9"/>
      <c r="O877" s="59"/>
      <c r="P877" s="59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  <c r="AU877" s="58"/>
      <c r="AV877" s="58"/>
      <c r="AW877" s="58"/>
      <c r="AX877" s="58"/>
      <c r="AY877" s="58"/>
      <c r="AZ877" s="58"/>
      <c r="BA877" s="58"/>
      <c r="BB877" s="58"/>
    </row>
    <row r="878" spans="1:54" s="60" customFormat="1" hidden="1" x14ac:dyDescent="0.25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9"/>
      <c r="O878" s="59"/>
      <c r="P878" s="59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  <c r="AU878" s="58"/>
      <c r="AV878" s="58"/>
      <c r="AW878" s="58"/>
      <c r="AX878" s="58"/>
      <c r="AY878" s="58"/>
      <c r="AZ878" s="58"/>
      <c r="BA878" s="58"/>
      <c r="BB878" s="58"/>
    </row>
    <row r="879" spans="1:54" s="60" customFormat="1" hidden="1" x14ac:dyDescent="0.25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9"/>
      <c r="O879" s="59"/>
      <c r="P879" s="59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  <c r="AU879" s="58"/>
      <c r="AV879" s="58"/>
      <c r="AW879" s="58"/>
      <c r="AX879" s="58"/>
      <c r="AY879" s="58"/>
      <c r="AZ879" s="58"/>
      <c r="BA879" s="58"/>
      <c r="BB879" s="58"/>
    </row>
    <row r="880" spans="1:54" s="60" customFormat="1" hidden="1" x14ac:dyDescent="0.25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9"/>
      <c r="O880" s="59"/>
      <c r="P880" s="59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  <c r="AU880" s="58"/>
      <c r="AV880" s="58"/>
      <c r="AW880" s="58"/>
      <c r="AX880" s="58"/>
      <c r="AY880" s="58"/>
      <c r="AZ880" s="58"/>
      <c r="BA880" s="58"/>
      <c r="BB880" s="58"/>
    </row>
    <row r="881" spans="1:54" s="60" customFormat="1" hidden="1" x14ac:dyDescent="0.25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9"/>
      <c r="O881" s="59"/>
      <c r="P881" s="59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  <c r="AU881" s="58"/>
      <c r="AV881" s="58"/>
      <c r="AW881" s="58"/>
      <c r="AX881" s="58"/>
      <c r="AY881" s="58"/>
      <c r="AZ881" s="58"/>
      <c r="BA881" s="58"/>
      <c r="BB881" s="58"/>
    </row>
    <row r="882" spans="1:54" s="60" customFormat="1" hidden="1" x14ac:dyDescent="0.25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9"/>
      <c r="O882" s="59"/>
      <c r="P882" s="59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  <c r="AU882" s="58"/>
      <c r="AV882" s="58"/>
      <c r="AW882" s="58"/>
      <c r="AX882" s="58"/>
      <c r="AY882" s="58"/>
      <c r="AZ882" s="58"/>
      <c r="BA882" s="58"/>
      <c r="BB882" s="58"/>
    </row>
    <row r="883" spans="1:54" s="60" customFormat="1" hidden="1" x14ac:dyDescent="0.25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9"/>
      <c r="O883" s="59"/>
      <c r="P883" s="59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  <c r="AU883" s="58"/>
      <c r="AV883" s="58"/>
      <c r="AW883" s="58"/>
      <c r="AX883" s="58"/>
      <c r="AY883" s="58"/>
      <c r="AZ883" s="58"/>
      <c r="BA883" s="58"/>
      <c r="BB883" s="58"/>
    </row>
    <row r="884" spans="1:54" s="60" customFormat="1" hidden="1" x14ac:dyDescent="0.25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9"/>
      <c r="O884" s="59"/>
      <c r="P884" s="59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  <c r="AU884" s="58"/>
      <c r="AV884" s="58"/>
      <c r="AW884" s="58"/>
      <c r="AX884" s="58"/>
      <c r="AY884" s="58"/>
      <c r="AZ884" s="58"/>
      <c r="BA884" s="58"/>
      <c r="BB884" s="58"/>
    </row>
    <row r="885" spans="1:54" s="60" customFormat="1" hidden="1" x14ac:dyDescent="0.25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9"/>
      <c r="O885" s="59"/>
      <c r="P885" s="59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  <c r="AU885" s="58"/>
      <c r="AV885" s="58"/>
      <c r="AW885" s="58"/>
      <c r="AX885" s="58"/>
      <c r="AY885" s="58"/>
      <c r="AZ885" s="58"/>
      <c r="BA885" s="58"/>
      <c r="BB885" s="58"/>
    </row>
    <row r="886" spans="1:54" s="60" customFormat="1" hidden="1" x14ac:dyDescent="0.25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9"/>
      <c r="O886" s="59"/>
      <c r="P886" s="59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  <c r="AU886" s="58"/>
      <c r="AV886" s="58"/>
      <c r="AW886" s="58"/>
      <c r="AX886" s="58"/>
      <c r="AY886" s="58"/>
      <c r="AZ886" s="58"/>
      <c r="BA886" s="58"/>
      <c r="BB886" s="58"/>
    </row>
    <row r="887" spans="1:54" s="60" customFormat="1" hidden="1" x14ac:dyDescent="0.25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9"/>
      <c r="O887" s="59"/>
      <c r="P887" s="59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  <c r="AU887" s="58"/>
      <c r="AV887" s="58"/>
      <c r="AW887" s="58"/>
      <c r="AX887" s="58"/>
      <c r="AY887" s="58"/>
      <c r="AZ887" s="58"/>
      <c r="BA887" s="58"/>
      <c r="BB887" s="58"/>
    </row>
    <row r="888" spans="1:54" s="60" customFormat="1" hidden="1" x14ac:dyDescent="0.25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9"/>
      <c r="O888" s="59"/>
      <c r="P888" s="59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  <c r="AU888" s="58"/>
      <c r="AV888" s="58"/>
      <c r="AW888" s="58"/>
      <c r="AX888" s="58"/>
      <c r="AY888" s="58"/>
      <c r="AZ888" s="58"/>
      <c r="BA888" s="58"/>
      <c r="BB888" s="58"/>
    </row>
    <row r="889" spans="1:54" s="60" customFormat="1" hidden="1" x14ac:dyDescent="0.25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9"/>
      <c r="O889" s="59"/>
      <c r="P889" s="59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  <c r="AU889" s="58"/>
      <c r="AV889" s="58"/>
      <c r="AW889" s="58"/>
      <c r="AX889" s="58"/>
      <c r="AY889" s="58"/>
      <c r="AZ889" s="58"/>
      <c r="BA889" s="58"/>
      <c r="BB889" s="58"/>
    </row>
    <row r="890" spans="1:54" s="60" customFormat="1" hidden="1" x14ac:dyDescent="0.25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9"/>
      <c r="O890" s="59"/>
      <c r="P890" s="59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  <c r="AU890" s="58"/>
      <c r="AV890" s="58"/>
      <c r="AW890" s="58"/>
      <c r="AX890" s="58"/>
      <c r="AY890" s="58"/>
      <c r="AZ890" s="58"/>
      <c r="BA890" s="58"/>
      <c r="BB890" s="58"/>
    </row>
    <row r="891" spans="1:54" s="60" customFormat="1" hidden="1" x14ac:dyDescent="0.25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9"/>
      <c r="O891" s="59"/>
      <c r="P891" s="59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</row>
    <row r="892" spans="1:54" s="60" customFormat="1" hidden="1" x14ac:dyDescent="0.25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9"/>
      <c r="O892" s="59"/>
      <c r="P892" s="59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  <c r="AU892" s="58"/>
      <c r="AV892" s="58"/>
      <c r="AW892" s="58"/>
      <c r="AX892" s="58"/>
      <c r="AY892" s="58"/>
      <c r="AZ892" s="58"/>
      <c r="BA892" s="58"/>
      <c r="BB892" s="58"/>
    </row>
    <row r="893" spans="1:54" s="60" customFormat="1" hidden="1" x14ac:dyDescent="0.25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9"/>
      <c r="O893" s="59"/>
      <c r="P893" s="59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  <c r="AU893" s="58"/>
      <c r="AV893" s="58"/>
      <c r="AW893" s="58"/>
      <c r="AX893" s="58"/>
      <c r="AY893" s="58"/>
      <c r="AZ893" s="58"/>
      <c r="BA893" s="58"/>
      <c r="BB893" s="58"/>
    </row>
    <row r="894" spans="1:54" s="60" customFormat="1" hidden="1" x14ac:dyDescent="0.25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9"/>
      <c r="O894" s="59"/>
      <c r="P894" s="59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  <c r="AU894" s="58"/>
      <c r="AV894" s="58"/>
      <c r="AW894" s="58"/>
      <c r="AX894" s="58"/>
      <c r="AY894" s="58"/>
      <c r="AZ894" s="58"/>
      <c r="BA894" s="58"/>
      <c r="BB894" s="58"/>
    </row>
    <row r="895" spans="1:54" s="60" customFormat="1" hidden="1" x14ac:dyDescent="0.25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9"/>
      <c r="O895" s="59"/>
      <c r="P895" s="59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  <c r="AU895" s="58"/>
      <c r="AV895" s="58"/>
      <c r="AW895" s="58"/>
      <c r="AX895" s="58"/>
      <c r="AY895" s="58"/>
      <c r="AZ895" s="58"/>
      <c r="BA895" s="58"/>
      <c r="BB895" s="58"/>
    </row>
    <row r="896" spans="1:54" s="60" customFormat="1" hidden="1" x14ac:dyDescent="0.25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9"/>
      <c r="O896" s="59"/>
      <c r="P896" s="59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  <c r="AU896" s="58"/>
      <c r="AV896" s="58"/>
      <c r="AW896" s="58"/>
      <c r="AX896" s="58"/>
      <c r="AY896" s="58"/>
      <c r="AZ896" s="58"/>
      <c r="BA896" s="58"/>
      <c r="BB896" s="58"/>
    </row>
    <row r="897" spans="1:54" s="60" customFormat="1" hidden="1" x14ac:dyDescent="0.25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9"/>
      <c r="O897" s="59"/>
      <c r="P897" s="59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  <c r="AU897" s="58"/>
      <c r="AV897" s="58"/>
      <c r="AW897" s="58"/>
      <c r="AX897" s="58"/>
      <c r="AY897" s="58"/>
      <c r="AZ897" s="58"/>
      <c r="BA897" s="58"/>
      <c r="BB897" s="58"/>
    </row>
    <row r="898" spans="1:54" s="60" customFormat="1" hidden="1" x14ac:dyDescent="0.25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9"/>
      <c r="O898" s="59"/>
      <c r="P898" s="59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  <c r="AU898" s="58"/>
      <c r="AV898" s="58"/>
      <c r="AW898" s="58"/>
      <c r="AX898" s="58"/>
      <c r="AY898" s="58"/>
      <c r="AZ898" s="58"/>
      <c r="BA898" s="58"/>
      <c r="BB898" s="58"/>
    </row>
    <row r="899" spans="1:54" s="60" customFormat="1" hidden="1" x14ac:dyDescent="0.25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9"/>
      <c r="O899" s="59"/>
      <c r="P899" s="59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  <c r="AU899" s="58"/>
      <c r="AV899" s="58"/>
      <c r="AW899" s="58"/>
      <c r="AX899" s="58"/>
      <c r="AY899" s="58"/>
      <c r="AZ899" s="58"/>
      <c r="BA899" s="58"/>
      <c r="BB899" s="58"/>
    </row>
    <row r="900" spans="1:54" s="60" customFormat="1" hidden="1" x14ac:dyDescent="0.25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9"/>
      <c r="O900" s="59"/>
      <c r="P900" s="59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  <c r="AU900" s="58"/>
      <c r="AV900" s="58"/>
      <c r="AW900" s="58"/>
      <c r="AX900" s="58"/>
      <c r="AY900" s="58"/>
      <c r="AZ900" s="58"/>
      <c r="BA900" s="58"/>
      <c r="BB900" s="58"/>
    </row>
    <row r="901" spans="1:54" s="60" customFormat="1" hidden="1" x14ac:dyDescent="0.25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9"/>
      <c r="O901" s="59"/>
      <c r="P901" s="59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  <c r="AU901" s="58"/>
      <c r="AV901" s="58"/>
      <c r="AW901" s="58"/>
      <c r="AX901" s="58"/>
      <c r="AY901" s="58"/>
      <c r="AZ901" s="58"/>
      <c r="BA901" s="58"/>
      <c r="BB901" s="58"/>
    </row>
    <row r="902" spans="1:54" s="60" customFormat="1" hidden="1" x14ac:dyDescent="0.25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9"/>
      <c r="O902" s="59"/>
      <c r="P902" s="59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  <c r="AU902" s="58"/>
      <c r="AV902" s="58"/>
      <c r="AW902" s="58"/>
      <c r="AX902" s="58"/>
      <c r="AY902" s="58"/>
      <c r="AZ902" s="58"/>
      <c r="BA902" s="58"/>
      <c r="BB902" s="58"/>
    </row>
    <row r="903" spans="1:54" s="60" customFormat="1" hidden="1" x14ac:dyDescent="0.25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9"/>
      <c r="O903" s="59"/>
      <c r="P903" s="59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  <c r="AU903" s="58"/>
      <c r="AV903" s="58"/>
      <c r="AW903" s="58"/>
      <c r="AX903" s="58"/>
      <c r="AY903" s="58"/>
      <c r="AZ903" s="58"/>
      <c r="BA903" s="58"/>
      <c r="BB903" s="58"/>
    </row>
    <row r="904" spans="1:54" s="60" customFormat="1" hidden="1" x14ac:dyDescent="0.25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9"/>
      <c r="O904" s="59"/>
      <c r="P904" s="59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  <c r="AU904" s="58"/>
      <c r="AV904" s="58"/>
      <c r="AW904" s="58"/>
      <c r="AX904" s="58"/>
      <c r="AY904" s="58"/>
      <c r="AZ904" s="58"/>
      <c r="BA904" s="58"/>
      <c r="BB904" s="58"/>
    </row>
    <row r="905" spans="1:54" s="60" customFormat="1" hidden="1" x14ac:dyDescent="0.25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9"/>
      <c r="O905" s="59"/>
      <c r="P905" s="59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  <c r="AU905" s="58"/>
      <c r="AV905" s="58"/>
      <c r="AW905" s="58"/>
      <c r="AX905" s="58"/>
      <c r="AY905" s="58"/>
      <c r="AZ905" s="58"/>
      <c r="BA905" s="58"/>
      <c r="BB905" s="58"/>
    </row>
    <row r="906" spans="1:54" s="60" customFormat="1" hidden="1" x14ac:dyDescent="0.25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9"/>
      <c r="O906" s="59"/>
      <c r="P906" s="59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  <c r="AU906" s="58"/>
      <c r="AV906" s="58"/>
      <c r="AW906" s="58"/>
      <c r="AX906" s="58"/>
      <c r="AY906" s="58"/>
      <c r="AZ906" s="58"/>
      <c r="BA906" s="58"/>
      <c r="BB906" s="58"/>
    </row>
    <row r="907" spans="1:54" s="60" customFormat="1" hidden="1" x14ac:dyDescent="0.25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9"/>
      <c r="O907" s="59"/>
      <c r="P907" s="59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  <c r="AU907" s="58"/>
      <c r="AV907" s="58"/>
      <c r="AW907" s="58"/>
      <c r="AX907" s="58"/>
      <c r="AY907" s="58"/>
      <c r="AZ907" s="58"/>
      <c r="BA907" s="58"/>
      <c r="BB907" s="58"/>
    </row>
    <row r="908" spans="1:54" s="60" customFormat="1" hidden="1" x14ac:dyDescent="0.25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9"/>
      <c r="O908" s="59"/>
      <c r="P908" s="59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  <c r="AU908" s="58"/>
      <c r="AV908" s="58"/>
      <c r="AW908" s="58"/>
      <c r="AX908" s="58"/>
      <c r="AY908" s="58"/>
      <c r="AZ908" s="58"/>
      <c r="BA908" s="58"/>
      <c r="BB908" s="58"/>
    </row>
    <row r="909" spans="1:54" s="60" customFormat="1" hidden="1" x14ac:dyDescent="0.25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9"/>
      <c r="O909" s="59"/>
      <c r="P909" s="59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  <c r="AU909" s="58"/>
      <c r="AV909" s="58"/>
      <c r="AW909" s="58"/>
      <c r="AX909" s="58"/>
      <c r="AY909" s="58"/>
      <c r="AZ909" s="58"/>
      <c r="BA909" s="58"/>
      <c r="BB909" s="58"/>
    </row>
    <row r="910" spans="1:54" s="60" customFormat="1" hidden="1" x14ac:dyDescent="0.25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9"/>
      <c r="O910" s="59"/>
      <c r="P910" s="59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  <c r="AU910" s="58"/>
      <c r="AV910" s="58"/>
      <c r="AW910" s="58"/>
      <c r="AX910" s="58"/>
      <c r="AY910" s="58"/>
      <c r="AZ910" s="58"/>
      <c r="BA910" s="58"/>
      <c r="BB910" s="58"/>
    </row>
    <row r="911" spans="1:54" s="60" customFormat="1" hidden="1" x14ac:dyDescent="0.25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9"/>
      <c r="O911" s="59"/>
      <c r="P911" s="59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  <c r="AU911" s="58"/>
      <c r="AV911" s="58"/>
      <c r="AW911" s="58"/>
      <c r="AX911" s="58"/>
      <c r="AY911" s="58"/>
      <c r="AZ911" s="58"/>
      <c r="BA911" s="58"/>
      <c r="BB911" s="58"/>
    </row>
    <row r="912" spans="1:54" s="60" customFormat="1" hidden="1" x14ac:dyDescent="0.25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9"/>
      <c r="O912" s="59"/>
      <c r="P912" s="59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  <c r="AU912" s="58"/>
      <c r="AV912" s="58"/>
      <c r="AW912" s="58"/>
      <c r="AX912" s="58"/>
      <c r="AY912" s="58"/>
      <c r="AZ912" s="58"/>
      <c r="BA912" s="58"/>
      <c r="BB912" s="58"/>
    </row>
    <row r="913" spans="1:54" s="60" customFormat="1" hidden="1" x14ac:dyDescent="0.25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9"/>
      <c r="O913" s="59"/>
      <c r="P913" s="59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</row>
    <row r="914" spans="1:54" s="60" customFormat="1" hidden="1" x14ac:dyDescent="0.25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9"/>
      <c r="O914" s="59"/>
      <c r="P914" s="59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</row>
    <row r="915" spans="1:54" s="60" customFormat="1" hidden="1" x14ac:dyDescent="0.25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9"/>
      <c r="O915" s="59"/>
      <c r="P915" s="59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  <c r="AU915" s="58"/>
      <c r="AV915" s="58"/>
      <c r="AW915" s="58"/>
      <c r="AX915" s="58"/>
      <c r="AY915" s="58"/>
      <c r="AZ915" s="58"/>
      <c r="BA915" s="58"/>
      <c r="BB915" s="58"/>
    </row>
    <row r="916" spans="1:54" s="60" customFormat="1" hidden="1" x14ac:dyDescent="0.25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9"/>
      <c r="O916" s="59"/>
      <c r="P916" s="59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  <c r="AU916" s="58"/>
      <c r="AV916" s="58"/>
      <c r="AW916" s="58"/>
      <c r="AX916" s="58"/>
      <c r="AY916" s="58"/>
      <c r="AZ916" s="58"/>
      <c r="BA916" s="58"/>
      <c r="BB916" s="58"/>
    </row>
    <row r="917" spans="1:54" s="60" customFormat="1" hidden="1" x14ac:dyDescent="0.25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9"/>
      <c r="O917" s="59"/>
      <c r="P917" s="59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</row>
    <row r="918" spans="1:54" s="60" customFormat="1" hidden="1" x14ac:dyDescent="0.25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9"/>
      <c r="O918" s="59"/>
      <c r="P918" s="59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</row>
    <row r="919" spans="1:54" s="60" customFormat="1" hidden="1" x14ac:dyDescent="0.25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9"/>
      <c r="O919" s="59"/>
      <c r="P919" s="59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  <c r="AU919" s="58"/>
      <c r="AV919" s="58"/>
      <c r="AW919" s="58"/>
      <c r="AX919" s="58"/>
      <c r="AY919" s="58"/>
      <c r="AZ919" s="58"/>
      <c r="BA919" s="58"/>
      <c r="BB919" s="58"/>
    </row>
    <row r="920" spans="1:54" s="60" customFormat="1" hidden="1" x14ac:dyDescent="0.25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9"/>
      <c r="O920" s="59"/>
      <c r="P920" s="59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</row>
    <row r="921" spans="1:54" s="60" customFormat="1" hidden="1" x14ac:dyDescent="0.25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9"/>
      <c r="O921" s="59"/>
      <c r="P921" s="59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  <c r="AU921" s="58"/>
      <c r="AV921" s="58"/>
      <c r="AW921" s="58"/>
      <c r="AX921" s="58"/>
      <c r="AY921" s="58"/>
      <c r="AZ921" s="58"/>
      <c r="BA921" s="58"/>
      <c r="BB921" s="58"/>
    </row>
    <row r="922" spans="1:54" s="60" customFormat="1" hidden="1" x14ac:dyDescent="0.25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9"/>
      <c r="O922" s="59"/>
      <c r="P922" s="59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  <c r="AU922" s="58"/>
      <c r="AV922" s="58"/>
      <c r="AW922" s="58"/>
      <c r="AX922" s="58"/>
      <c r="AY922" s="58"/>
      <c r="AZ922" s="58"/>
      <c r="BA922" s="58"/>
      <c r="BB922" s="58"/>
    </row>
    <row r="923" spans="1:54" s="60" customFormat="1" hidden="1" x14ac:dyDescent="0.25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9"/>
      <c r="O923" s="59"/>
      <c r="P923" s="59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  <c r="AU923" s="58"/>
      <c r="AV923" s="58"/>
      <c r="AW923" s="58"/>
      <c r="AX923" s="58"/>
      <c r="AY923" s="58"/>
      <c r="AZ923" s="58"/>
      <c r="BA923" s="58"/>
      <c r="BB923" s="58"/>
    </row>
    <row r="924" spans="1:54" s="60" customFormat="1" hidden="1" x14ac:dyDescent="0.25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9"/>
      <c r="O924" s="59"/>
      <c r="P924" s="59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  <c r="AU924" s="58"/>
      <c r="AV924" s="58"/>
      <c r="AW924" s="58"/>
      <c r="AX924" s="58"/>
      <c r="AY924" s="58"/>
      <c r="AZ924" s="58"/>
      <c r="BA924" s="58"/>
      <c r="BB924" s="58"/>
    </row>
    <row r="925" spans="1:54" s="60" customFormat="1" hidden="1" x14ac:dyDescent="0.25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9"/>
      <c r="O925" s="59"/>
      <c r="P925" s="59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  <c r="AU925" s="58"/>
      <c r="AV925" s="58"/>
      <c r="AW925" s="58"/>
      <c r="AX925" s="58"/>
      <c r="AY925" s="58"/>
      <c r="AZ925" s="58"/>
      <c r="BA925" s="58"/>
      <c r="BB925" s="58"/>
    </row>
    <row r="926" spans="1:54" s="60" customFormat="1" hidden="1" x14ac:dyDescent="0.25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9"/>
      <c r="O926" s="59"/>
      <c r="P926" s="59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</row>
    <row r="927" spans="1:54" s="60" customFormat="1" hidden="1" x14ac:dyDescent="0.25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9"/>
      <c r="O927" s="59"/>
      <c r="P927" s="59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</row>
    <row r="928" spans="1:54" s="60" customFormat="1" hidden="1" x14ac:dyDescent="0.25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9"/>
      <c r="O928" s="59"/>
      <c r="P928" s="59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  <c r="AU928" s="58"/>
      <c r="AV928" s="58"/>
      <c r="AW928" s="58"/>
      <c r="AX928" s="58"/>
      <c r="AY928" s="58"/>
      <c r="AZ928" s="58"/>
      <c r="BA928" s="58"/>
      <c r="BB928" s="58"/>
    </row>
    <row r="929" spans="14:16" s="60" customFormat="1" hidden="1" x14ac:dyDescent="0.25">
      <c r="N929" s="61"/>
      <c r="O929" s="61"/>
      <c r="P929" s="61"/>
    </row>
  </sheetData>
  <sheetProtection algorithmName="SHA-512" hashValue="RBO85ZNimWBaE/yIWRLb7X3b+2XIzohPVCyWX/iudpYd0mw3K8/eZNq6fR3unGFh8LiEDcfN3gjsMkHHluNDvA==" saltValue="oNb0SoxPYrQ66V2J6sD9vQ==" spinCount="100000" sheet="1" objects="1" scenarios="1"/>
  <conditionalFormatting sqref="F27">
    <cfRule type="containsText" dxfId="4" priority="1" operator="containsText" text="Fail">
      <formula>NOT(ISERROR(SEARCH("Fail",F27)))</formula>
    </cfRule>
  </conditionalFormatting>
  <conditionalFormatting sqref="E22:E27">
    <cfRule type="containsText" dxfId="3" priority="4" operator="containsText" text="NO">
      <formula>NOT(ISERROR(SEARCH("NO",E22)))</formula>
    </cfRule>
    <cfRule type="containsText" dxfId="2" priority="6" operator="containsText" text="YES">
      <formula>NOT(ISERROR(SEARCH("YES",E22)))</formula>
    </cfRule>
  </conditionalFormatting>
  <conditionalFormatting sqref="F22:F27">
    <cfRule type="containsText" dxfId="1" priority="5" operator="containsText" text="PASS">
      <formula>NOT(ISERROR(SEARCH("PASS",F22)))</formula>
    </cfRule>
  </conditionalFormatting>
  <conditionalFormatting sqref="F22:F25">
    <cfRule type="containsText" dxfId="0" priority="2" operator="containsText" text="Fail">
      <formula>NOT(ISERROR(SEARCH("Fail",F22)))</formula>
    </cfRule>
    <cfRule type="expression" priority="3">
      <formula>IF(E22="NO",F22="","FAIL")</formula>
    </cfRule>
  </conditionalFormatting>
  <dataValidations count="4">
    <dataValidation type="list" showInputMessage="1" showErrorMessage="1" sqref="E11" xr:uid="{587395E9-3DE9-46F3-AF6E-47601AEFCB65}">
      <formula1>$T$2:$T$4</formula1>
    </dataValidation>
    <dataValidation type="list" allowBlank="1" showInputMessage="1" showErrorMessage="1" sqref="F11" xr:uid="{FE85F3D9-7A88-43E3-94FB-50E416EC3924}">
      <formula1>$T$2:$T$4</formula1>
    </dataValidation>
    <dataValidation type="custom" allowBlank="1" showInputMessage="1" showErrorMessage="1" sqref="F25" xr:uid="{C6BF5B60-2F7C-4398-89F0-3FD370DBC50B}">
      <formula1>IF(E25="NO","NA","")</formula1>
    </dataValidation>
    <dataValidation type="custom" allowBlank="1" showInputMessage="1" showErrorMessage="1" sqref="C11:C16 E15:F16 E12:F13 F10 E18:F18 E8:E10 E6:F6 C25 C23 C21 C19" xr:uid="{5B5AD46F-7D95-4C80-96E1-04A267EB4F6B}">
      <formula1>"*"""""</formula1>
    </dataValidation>
  </dataValidation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Streamline Calc</vt:lpstr>
      <vt:lpstr>'Streamline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2020-09-04T15:12:38Z</cp:lastPrinted>
  <dcterms:created xsi:type="dcterms:W3CDTF">2020-08-28T01:24:02Z</dcterms:created>
  <dcterms:modified xsi:type="dcterms:W3CDTF">2020-10-04T14:22:23Z</dcterms:modified>
</cp:coreProperties>
</file>