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drawings/drawing2.xml" ContentType="application/vnd.openxmlformats-officedocument.drawing+xml"/>
  <Override PartName="/xl/tables/table3.xml" ContentType="application/vnd.openxmlformats-officedocument.spreadsheetml.table+xml"/>
  <Override PartName="/xl/drawings/drawing3.xml" ContentType="application/vnd.openxmlformats-officedocument.drawing+xml"/>
  <Override PartName="/xl/tables/table4.xml" ContentType="application/vnd.openxmlformats-officedocument.spreadsheetml.table+xml"/>
  <Override PartName="/xl/drawings/drawing4.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231"/>
  <workbookPr/>
  <mc:AlternateContent xmlns:mc="http://schemas.openxmlformats.org/markup-compatibility/2006">
    <mc:Choice Requires="x15">
      <x15ac:absPath xmlns:x15ac="http://schemas.microsoft.com/office/spreadsheetml/2010/11/ac" url="C:\Users\Admin\Desktop\Final Concept\Web Calcs\Final Version\"/>
    </mc:Choice>
  </mc:AlternateContent>
  <xr:revisionPtr revIDLastSave="0" documentId="13_ncr:1_{5F4A8E2C-465B-439E-ABCB-6924AF2B36A5}" xr6:coauthVersionLast="45" xr6:coauthVersionMax="45" xr10:uidLastSave="{00000000-0000-0000-0000-000000000000}"/>
  <bookViews>
    <workbookView xWindow="-120" yWindow="-120" windowWidth="29040" windowHeight="15840" xr2:uid="{00000000-000D-0000-FFFF-FFFF00000000}"/>
  </bookViews>
  <sheets>
    <sheet name="Profit and Loss" sheetId="1" r:id="rId1"/>
    <sheet name="Sales" sheetId="2" state="hidden" r:id="rId2"/>
    <sheet name="Income" sheetId="5" state="hidden" r:id="rId3"/>
    <sheet name="Expenses" sheetId="3" state="hidden" r:id="rId4"/>
    <sheet name="Taxes" sheetId="4" state="hidden" r:id="rId5"/>
    <sheet name="Categories" sheetId="7" state="hidden" r:id="rId6"/>
    <sheet name="Start" sheetId="8" state="hidden" r:id="rId7"/>
    <sheet name="Balance Sheet" sheetId="9" r:id="rId8"/>
  </sheets>
  <definedNames>
    <definedName name="Company_Name">'Profit and Loss'!$B$2</definedName>
    <definedName name="Net_Profit">'Profit and Loss'!$E$18</definedName>
    <definedName name="_xlnm.Print_Titles" localSheetId="5">'Categories'!$1:$1</definedName>
    <definedName name="_xlnm.Print_Titles" localSheetId="3">Expenses!$4:$4</definedName>
    <definedName name="_xlnm.Print_Titles" localSheetId="2">Income!$4:$4</definedName>
    <definedName name="_xlnm.Print_Titles" localSheetId="0">'Profit and Loss'!$6:$6</definedName>
    <definedName name="_xlnm.Print_Titles" localSheetId="1">Sales!$4:$4</definedName>
    <definedName name="_xlnm.Print_Titles" localSheetId="4">Taxes!$4:$4</definedName>
    <definedName name="RowTitleRegion1..C3">Sales!$B$3</definedName>
    <definedName name="RowTitleRegion1..C3.3">Income!$B$3</definedName>
    <definedName name="RowTitleRegion1..C3.4">Expenses!$B$3</definedName>
    <definedName name="RowTitleRegion1..C3.5">Taxes!$B$3</definedName>
    <definedName name="RowTitleRegion1..C4">'Profit and Loss'!$B$3</definedName>
    <definedName name="RowTitleRegion2..H20">'Profit and Loss'!$B$16</definedName>
    <definedName name="Sales_Revenue">SUMIFS(SalesRevenue[Current Period],SalesRevenue[Revenue Type],"Sales Revenue")</definedName>
    <definedName name="Title1">Dashboard[[#Headers],[Summary]]</definedName>
    <definedName name="Title2">SalesRevenue[[#Headers],[Revenue Type]]</definedName>
    <definedName name="Title3">Income[[#Headers],[Income Type]]</definedName>
    <definedName name="Title4">OperatingExpenses[[#Headers],[Expense Type]]</definedName>
    <definedName name="Title5">Taxes[[#Headers],[Type]]</definedName>
    <definedName name="Title6">Categories[[#Headers],[Categories]]</definedName>
    <definedName name="Total_Cost_Sales">'Profit and Loss'!$E$8</definedName>
    <definedName name="Total_General_and_Administrative">'Profit and Loss'!$E$11</definedName>
    <definedName name="Total_Gross_Profit">'Profit and Loss'!$E$15</definedName>
    <definedName name="Total_Income_Operations">'Profit and Loss'!$E$17</definedName>
    <definedName name="Total_Operating_Expenses">'Profit and Loss'!$E$16</definedName>
    <definedName name="Total_Other_Expenses">'Profit and Loss'!$E$12</definedName>
    <definedName name="Total_Other_Income">'Profit and Loss'!$E$13</definedName>
    <definedName name="Total_Research_and_Development">'Profit and Loss'!$E$10</definedName>
    <definedName name="Total_Sales_and_Marketing">'Profit and Loss'!$E$9</definedName>
    <definedName name="Total_Sales_Revenue">'Profit and Loss'!$E$7</definedName>
    <definedName name="Total_Taxes">'Profit and Loss'!$E$14</definedName>
    <definedName name="Workbook_Dates">'Profit and Loss'!$C$1</definedName>
    <definedName name="Workbook_Title">'Profit and Loss'!$B$1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4" i="9" l="1"/>
  <c r="D46" i="9" s="1"/>
  <c r="C44" i="9"/>
  <c r="C46" i="9" s="1"/>
  <c r="D39" i="9"/>
  <c r="C39" i="9"/>
  <c r="D35" i="9"/>
  <c r="C35" i="9"/>
  <c r="D23" i="9"/>
  <c r="C23" i="9"/>
  <c r="C25" i="9" s="1"/>
  <c r="C49" i="9" s="1"/>
  <c r="D19" i="9"/>
  <c r="C19" i="9"/>
  <c r="D12" i="9"/>
  <c r="C12" i="9"/>
  <c r="D25" i="9" l="1"/>
  <c r="D49" i="9" s="1"/>
  <c r="C3" i="2"/>
  <c r="G6" i="5" l="1"/>
  <c r="H7" i="4"/>
  <c r="G7" i="4"/>
  <c r="G9" i="3"/>
  <c r="G17" i="3" l="1"/>
  <c r="G18" i="3"/>
  <c r="G9" i="4"/>
  <c r="I9" i="4" l="1"/>
  <c r="I8" i="4"/>
  <c r="I7" i="4"/>
  <c r="I6" i="4"/>
  <c r="H9" i="4"/>
  <c r="H8" i="4"/>
  <c r="H6" i="4"/>
  <c r="I6" i="5"/>
  <c r="H6" i="5"/>
  <c r="I12" i="2"/>
  <c r="I11" i="2"/>
  <c r="I10" i="2"/>
  <c r="I9" i="2"/>
  <c r="I8" i="2"/>
  <c r="I7" i="2"/>
  <c r="I6" i="2"/>
  <c r="H12" i="2"/>
  <c r="H11" i="2"/>
  <c r="H10" i="2"/>
  <c r="H9" i="2"/>
  <c r="H8" i="2"/>
  <c r="H7" i="2"/>
  <c r="H6" i="2"/>
  <c r="I5" i="2" l="1"/>
  <c r="H5" i="2"/>
  <c r="H5" i="5"/>
  <c r="I5" i="4" l="1"/>
  <c r="I10" i="4"/>
  <c r="H14" i="1" s="1"/>
  <c r="H5" i="4"/>
  <c r="H10" i="4" s="1"/>
  <c r="G14" i="1" s="1"/>
  <c r="G5" i="4"/>
  <c r="G6" i="4"/>
  <c r="G8" i="4"/>
  <c r="F10" i="4"/>
  <c r="C3" i="4" s="1"/>
  <c r="E10" i="4"/>
  <c r="D14" i="1" s="1"/>
  <c r="D10" i="4"/>
  <c r="C14" i="1" s="1"/>
  <c r="I5" i="3"/>
  <c r="I6" i="3"/>
  <c r="I7" i="3"/>
  <c r="I8" i="3"/>
  <c r="I9" i="3"/>
  <c r="I10" i="3"/>
  <c r="I11" i="3"/>
  <c r="I12" i="3"/>
  <c r="I13" i="3"/>
  <c r="I14" i="3"/>
  <c r="I15" i="3"/>
  <c r="I16" i="3"/>
  <c r="I17" i="3"/>
  <c r="I18" i="3"/>
  <c r="I19" i="3"/>
  <c r="I20" i="3"/>
  <c r="I21" i="3"/>
  <c r="I22" i="3"/>
  <c r="I23" i="3"/>
  <c r="I24" i="3"/>
  <c r="H5" i="3"/>
  <c r="H6" i="3"/>
  <c r="H7" i="3"/>
  <c r="H8" i="3"/>
  <c r="H9" i="3"/>
  <c r="H10" i="3"/>
  <c r="H11" i="3"/>
  <c r="H12" i="3"/>
  <c r="H13" i="3"/>
  <c r="H14" i="3"/>
  <c r="H15" i="3"/>
  <c r="H16" i="3"/>
  <c r="H17" i="3"/>
  <c r="H18" i="3"/>
  <c r="H19" i="3"/>
  <c r="H20" i="3"/>
  <c r="H21" i="3"/>
  <c r="H22" i="3"/>
  <c r="H23" i="3"/>
  <c r="H24" i="3"/>
  <c r="G5" i="3"/>
  <c r="G6" i="3"/>
  <c r="G7" i="3"/>
  <c r="G8" i="3"/>
  <c r="G10" i="3"/>
  <c r="G11" i="3"/>
  <c r="G12" i="3"/>
  <c r="G13" i="3"/>
  <c r="G14" i="3"/>
  <c r="G15" i="3"/>
  <c r="G16" i="3"/>
  <c r="G19" i="3"/>
  <c r="G20" i="3"/>
  <c r="G21" i="3"/>
  <c r="G22" i="3"/>
  <c r="G23" i="3"/>
  <c r="G24" i="3"/>
  <c r="F25" i="3"/>
  <c r="C3" i="3" s="1"/>
  <c r="E25" i="3"/>
  <c r="D25" i="3"/>
  <c r="I5" i="5"/>
  <c r="H7" i="5"/>
  <c r="G13" i="1" s="1"/>
  <c r="G5" i="5"/>
  <c r="F7" i="5"/>
  <c r="C3" i="5" s="1"/>
  <c r="E7" i="5"/>
  <c r="D7" i="5"/>
  <c r="C13" i="1" s="1"/>
  <c r="B2" i="4"/>
  <c r="B1" i="4"/>
  <c r="B2" i="3"/>
  <c r="B1" i="3"/>
  <c r="B2" i="5"/>
  <c r="B1" i="5"/>
  <c r="B2" i="2"/>
  <c r="B1" i="2"/>
  <c r="E13" i="1"/>
  <c r="E9" i="1"/>
  <c r="E10" i="1"/>
  <c r="E11" i="1"/>
  <c r="E7" i="1"/>
  <c r="E8" i="1"/>
  <c r="C11" i="1"/>
  <c r="D11" i="1"/>
  <c r="C10" i="1"/>
  <c r="D10" i="1"/>
  <c r="D9" i="1"/>
  <c r="C9" i="1"/>
  <c r="H11" i="1"/>
  <c r="G11" i="1"/>
  <c r="F11" i="1"/>
  <c r="D8" i="1"/>
  <c r="C8" i="1"/>
  <c r="D7" i="1"/>
  <c r="C7" i="1"/>
  <c r="D13" i="1"/>
  <c r="F13" i="2"/>
  <c r="E13" i="2"/>
  <c r="D13" i="2"/>
  <c r="G8" i="1"/>
  <c r="H8" i="1"/>
  <c r="G7" i="1"/>
  <c r="H7" i="1"/>
  <c r="H9" i="1"/>
  <c r="H13" i="2"/>
  <c r="I13" i="2"/>
  <c r="E14" i="1" l="1"/>
  <c r="G6" i="2"/>
  <c r="G7" i="2"/>
  <c r="G8" i="2"/>
  <c r="G11" i="2"/>
  <c r="G12" i="2"/>
  <c r="G9" i="2"/>
  <c r="G10" i="2"/>
  <c r="G5" i="2"/>
  <c r="C12" i="1"/>
  <c r="C16" i="1" s="1"/>
  <c r="H10" i="1"/>
  <c r="E12" i="1"/>
  <c r="G10" i="1"/>
  <c r="G9" i="1"/>
  <c r="I25" i="3"/>
  <c r="H25" i="3"/>
  <c r="D12" i="1"/>
  <c r="D16" i="1" s="1"/>
  <c r="I7" i="5"/>
  <c r="H13" i="1" s="1"/>
  <c r="D15" i="1"/>
  <c r="E16" i="1"/>
  <c r="F16" i="1" s="1"/>
  <c r="C15" i="1"/>
  <c r="G7" i="5"/>
  <c r="F13" i="1" s="1"/>
  <c r="F10" i="1"/>
  <c r="F9" i="1"/>
  <c r="G10" i="4"/>
  <c r="F14" i="1" s="1"/>
  <c r="E15" i="1"/>
  <c r="C3" i="1" s="1"/>
  <c r="H12" i="1" l="1"/>
  <c r="C17" i="1"/>
  <c r="C18" i="1" s="1"/>
  <c r="H16" i="1"/>
  <c r="D17" i="1"/>
  <c r="D18" i="1" s="1"/>
  <c r="G15" i="1"/>
  <c r="G12" i="1"/>
  <c r="F8" i="1"/>
  <c r="F7" i="1"/>
  <c r="G16" i="1"/>
  <c r="G13" i="2"/>
  <c r="E17" i="1"/>
  <c r="G17" i="1" s="1"/>
  <c r="H15" i="1"/>
  <c r="F15" i="1"/>
  <c r="E18" i="1" l="1"/>
  <c r="C4" i="1" s="1"/>
  <c r="H17" i="1"/>
  <c r="F17" i="1"/>
  <c r="F18" i="1" l="1"/>
  <c r="H18" i="1"/>
  <c r="G18" i="1"/>
  <c r="G25" i="3"/>
  <c r="F12" i="1" s="1"/>
</calcChain>
</file>

<file path=xl/sharedStrings.xml><?xml version="1.0" encoding="utf-8"?>
<sst xmlns="http://schemas.openxmlformats.org/spreadsheetml/2006/main" count="218" uniqueCount="136">
  <si>
    <t>Outside services</t>
  </si>
  <si>
    <t>Repairs and maintenance</t>
  </si>
  <si>
    <t>Advertising</t>
  </si>
  <si>
    <t>Rent</t>
  </si>
  <si>
    <t>Telephone</t>
  </si>
  <si>
    <t>Utilities</t>
  </si>
  <si>
    <t>Insurance</t>
  </si>
  <si>
    <t>Other expenses (specify)</t>
  </si>
  <si>
    <t>Cost of Sales</t>
  </si>
  <si>
    <t>Depreciation</t>
  </si>
  <si>
    <t>Profit and Loss Statement</t>
  </si>
  <si>
    <t>Operating Expenses</t>
  </si>
  <si>
    <t>Sales and Marketing</t>
  </si>
  <si>
    <t>Research and Development</t>
  </si>
  <si>
    <t>Direct marketing</t>
  </si>
  <si>
    <t>Meals and entertainment</t>
  </si>
  <si>
    <t>Wages and salaries</t>
  </si>
  <si>
    <t>Taxes</t>
  </si>
  <si>
    <t>Payroll taxes</t>
  </si>
  <si>
    <t>Real estate taxes</t>
  </si>
  <si>
    <t>Other taxes (specify)</t>
  </si>
  <si>
    <t>Prior Period</t>
  </si>
  <si>
    <t>Budget</t>
  </si>
  <si>
    <t>Current Period</t>
  </si>
  <si>
    <t>% Change from Budget</t>
  </si>
  <si>
    <t xml:space="preserve">Patents </t>
  </si>
  <si>
    <t>Technology licenses</t>
  </si>
  <si>
    <t>Income taxes</t>
  </si>
  <si>
    <t>Total Cost of Sales  [K]</t>
  </si>
  <si>
    <t>Gross Profit  [L=J-K]</t>
  </si>
  <si>
    <t>Current Period as % of Sales</t>
  </si>
  <si>
    <t>Stated in 000s</t>
  </si>
  <si>
    <t>Product/Service 1</t>
  </si>
  <si>
    <t>Product/Service 2</t>
  </si>
  <si>
    <t>Product/Service 3</t>
  </si>
  <si>
    <t>Product/Service 4</t>
  </si>
  <si>
    <t>Sales Revenue</t>
  </si>
  <si>
    <t>Total Sales Revenue  [J]</t>
  </si>
  <si>
    <t>Supplies</t>
  </si>
  <si>
    <t>Total Sales and Marketing Expenses  [M]</t>
  </si>
  <si>
    <t>Total Research and Development Expenses  [N]</t>
  </si>
  <si>
    <t>Company Name</t>
  </si>
  <si>
    <t>% Change from Prior Period</t>
  </si>
  <si>
    <t>Description</t>
  </si>
  <si>
    <t>Income</t>
  </si>
  <si>
    <t>Other Income</t>
  </si>
  <si>
    <t>Categories</t>
  </si>
  <si>
    <t>Revenue Type</t>
  </si>
  <si>
    <t>Summary</t>
  </si>
  <si>
    <t>Total Prior Period</t>
  </si>
  <si>
    <t>Total Budget</t>
  </si>
  <si>
    <t>Total Current Period as % of Sales</t>
  </si>
  <si>
    <t>Total % Change from Prior Period</t>
  </si>
  <si>
    <t>Total % Change from Budget</t>
  </si>
  <si>
    <t>Current Gross margin  [L/J]</t>
  </si>
  <si>
    <t>Current Return on sales  [T/J]</t>
  </si>
  <si>
    <t>Total Sales Revenue</t>
  </si>
  <si>
    <t>Expense Type</t>
  </si>
  <si>
    <t>Income Type</t>
  </si>
  <si>
    <t>Total Operating Expenses</t>
  </si>
  <si>
    <t>Total Other Operating Expenses [P]</t>
  </si>
  <si>
    <t>Total Operating Expenses  [Q=M+N+O+P]</t>
  </si>
  <si>
    <t>Income from Operations  [R=L-Q]</t>
  </si>
  <si>
    <t>Other Income  [S]</t>
  </si>
  <si>
    <t>Total Taxes  [T]</t>
  </si>
  <si>
    <t>Net Profit  [U=R+S-T]</t>
  </si>
  <si>
    <t>Type</t>
  </si>
  <si>
    <t>Total Taxes</t>
  </si>
  <si>
    <t>Do not modify the categories in this worksheet or the formulas may break. Use the Category worksheet to add categories and update the corresponding worksheets with entries. This worksheet will automatically update.</t>
  </si>
  <si>
    <t>General and Administrative</t>
  </si>
  <si>
    <t>For the [Month or Year] ending [Month-Day-Year]</t>
  </si>
  <si>
    <t>Total General and Administrative Expenses  [O]</t>
  </si>
  <si>
    <t>Total Sales Income</t>
  </si>
  <si>
    <t>Total Current
Period</t>
  </si>
  <si>
    <t>To learn more about tables in the BALANCE SHEET worksheet, press SHIFT and then F10 within a table, select the TABLE option, and then select ALTERNATIVE TEXT.</t>
  </si>
  <si>
    <t>Additional instructions have been provided in column A in BALANCE SHEET worksheet and in cell A1 in YEAR-OVER-YEAR CHART worksheet. This text has been intentionally hidden. To remove text, select column A or cell A1, then select DELETE. To unhide text, select column A or cell A1, then change font color.</t>
  </si>
  <si>
    <t>Note: </t>
  </si>
  <si>
    <t>Year-over-year chart is automatically updated in the other worksheet.</t>
  </si>
  <si>
    <t>Total Current, Fixed, and Other Assets, Total Current and Long-term Liabilities, Total Owner’s Equity, and Balance are automatically calculated.</t>
  </si>
  <si>
    <t>Enter Assets and Liabilities in respective tables in Balance Sheet worksheet.</t>
  </si>
  <si>
    <t>Track your Total Assets, Liabilities, Owner’s Equity, and Balance using this workbook.</t>
  </si>
  <si>
    <t>ABOUT THIS TEMPLATE</t>
  </si>
  <si>
    <t>Create a Balance Sheet in this worksheet. Helpful instructions on how to use this worksheet are in cells in this column. Arrow down to get started.</t>
  </si>
  <si>
    <t>Your Company Name</t>
  </si>
  <si>
    <t>Balance Sheet</t>
  </si>
  <si>
    <t>Enter Company Name in cell at right. Title of this worksheet is in cell D1. Next instruction is in cell A4.</t>
  </si>
  <si>
    <t>Assets label is in cell at right.</t>
  </si>
  <si>
    <t>Assets</t>
  </si>
  <si>
    <t>Enter details in Current Assets table starting in cell at right. Next instruction is in cell A14.</t>
  </si>
  <si>
    <t>Current assets:</t>
  </si>
  <si>
    <t>Previous Year</t>
  </si>
  <si>
    <t>Current Year</t>
  </si>
  <si>
    <t>Cash</t>
  </si>
  <si>
    <t>Investments</t>
  </si>
  <si>
    <t>Inventories</t>
  </si>
  <si>
    <t>Accounts receivable</t>
  </si>
  <si>
    <t>Pre-paid expenses</t>
  </si>
  <si>
    <t>Other</t>
  </si>
  <si>
    <t>Total current assets</t>
  </si>
  <si>
    <t>Enter details in Fixed Assets table starting in cell at right. Next instruction is in cell A21.</t>
  </si>
  <si>
    <t>Fixed assets:</t>
  </si>
  <si>
    <t>Property and equipment</t>
  </si>
  <si>
    <t>Leasehold improvements</t>
  </si>
  <si>
    <t>Equity and other investments</t>
  </si>
  <si>
    <t>Less accumulated depreciation</t>
  </si>
  <si>
    <t>Total fixed assets</t>
  </si>
  <si>
    <t>Enter details in Other Assets table starting in cell at right. Next instruction is in cell A25.</t>
  </si>
  <si>
    <t>Other assets:</t>
  </si>
  <si>
    <t>Goodwill</t>
  </si>
  <si>
    <t>Total other assets</t>
  </si>
  <si>
    <t>Total Assets for Previous Year are auto calculated in cell C25 and Total Assets for Current Year in cell D25. Next instruction is in cell A27.</t>
  </si>
  <si>
    <t>Total assets</t>
  </si>
  <si>
    <t>Liabilities and owner's equity label is in cell at right.</t>
  </si>
  <si>
    <t>Liabilities and owner's equity</t>
  </si>
  <si>
    <t>Enter details in Current Liabilities table starting in cell at right. Next instruction is in cell A37.</t>
  </si>
  <si>
    <t>Current liabilities:</t>
  </si>
  <si>
    <t>Accounts payable</t>
  </si>
  <si>
    <t>Accrued wages</t>
  </si>
  <si>
    <t>Accrued compensation</t>
  </si>
  <si>
    <t>Income taxes payable</t>
  </si>
  <si>
    <t>Unearned revenue</t>
  </si>
  <si>
    <t>Total current liabilities</t>
  </si>
  <si>
    <t>Enter details in Long-term Liabilities table starting in cell at right. Next instruction is in cell A41.</t>
  </si>
  <si>
    <t>Long-term liabilities:</t>
  </si>
  <si>
    <t>Mortgage payable</t>
  </si>
  <si>
    <t>Total long-term liabilities</t>
  </si>
  <si>
    <t>Enter details in Owner’s Equity table starting in cell at right. Next instruction is in cell A46.</t>
  </si>
  <si>
    <t>Owner's equity:</t>
  </si>
  <si>
    <t>Investment capital</t>
  </si>
  <si>
    <t>Accumulated retained earnings</t>
  </si>
  <si>
    <t>Total owner's equity</t>
  </si>
  <si>
    <t>Total liabilities and owner's equity for previous year are auto calculated in cell C46 and for the current year in cell D46. Next instruction is in cell A49.</t>
  </si>
  <si>
    <t>Total liabilities and owner's equity</t>
  </si>
  <si>
    <t>Previous Year Balance is auto calculated in cell C49 and Current Year Balance in cell D49.</t>
  </si>
  <si>
    <t>Balance</t>
  </si>
  <si>
    <t>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</si>
</sst>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43" formatCode="_(* #,##0.00_);_(* \(#,##0.00\);_(* &quot;-&quot;??_);_(@_)"/>
    <numFmt numFmtId="164" formatCode="#,##0.0\ ;\(#,##0.0\)"/>
    <numFmt numFmtId="165" formatCode="_([$$-409]* #,##0.00_);_([$$-409]* \(#,##0.00\);_([$$-409]* &quot;-&quot;??_);_(@_)"/>
    <numFmt numFmtId="166" formatCode="&quot;$&quot;#,##0\ ;\(&quot;$&quot;#,##0.0\)"/>
  </numFmts>
  <fonts count="20" x14ac:knownFonts="1">
    <font>
      <sz val="1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6"/>
      <color theme="1" tint="0.14996795556505021"/>
      <name val="Franklin Gothic Medium"/>
      <family val="2"/>
      <scheme val="major"/>
    </font>
    <font>
      <sz val="11"/>
      <color theme="1" tint="0.14996795556505021"/>
      <name val="Franklin Gothic Medium"/>
      <family val="2"/>
      <scheme val="major"/>
    </font>
    <font>
      <sz val="12"/>
      <color theme="1" tint="0.14993743705557422"/>
      <name val="Franklin Gothic Medium"/>
      <family val="2"/>
      <scheme val="major"/>
    </font>
    <font>
      <sz val="10"/>
      <name val="Calibri"/>
      <family val="2"/>
      <scheme val="minor"/>
    </font>
    <font>
      <b/>
      <sz val="11"/>
      <color theme="1"/>
      <name val="Calibri"/>
      <family val="2"/>
      <scheme val="minor"/>
    </font>
    <font>
      <sz val="11"/>
      <name val="Calibri"/>
      <family val="2"/>
      <scheme val="minor"/>
    </font>
    <font>
      <sz val="11"/>
      <color theme="1" tint="0.14990691854609822"/>
      <name val="Franklin Gothic Medium"/>
      <family val="2"/>
      <scheme val="major"/>
    </font>
    <font>
      <b/>
      <sz val="12"/>
      <color theme="1" tint="0.14993743705557422"/>
      <name val="Franklin Gothic Medium"/>
      <family val="2"/>
      <scheme val="major"/>
    </font>
    <font>
      <b/>
      <sz val="16"/>
      <color theme="1" tint="0.249977111117893"/>
      <name val="Arial"/>
      <family val="2"/>
    </font>
    <font>
      <sz val="10"/>
      <color theme="0"/>
      <name val="Calibri"/>
      <family val="2"/>
      <scheme val="minor"/>
    </font>
    <font>
      <b/>
      <sz val="13"/>
      <color theme="1"/>
      <name val="Calibri"/>
      <family val="1"/>
      <scheme val="minor"/>
    </font>
    <font>
      <b/>
      <sz val="11"/>
      <color theme="1"/>
      <name val="Calibri"/>
      <family val="1"/>
      <scheme val="minor"/>
    </font>
    <font>
      <sz val="10"/>
      <color theme="1"/>
      <name val="Calibri"/>
      <family val="1"/>
      <scheme val="minor"/>
    </font>
    <font>
      <b/>
      <sz val="10"/>
      <color theme="1"/>
      <name val="Calibri"/>
      <family val="1"/>
      <scheme val="minor"/>
    </font>
    <font>
      <sz val="10"/>
      <color theme="1"/>
      <name val="Calibri"/>
      <family val="2"/>
      <scheme val="minor"/>
    </font>
  </fonts>
  <fills count="12">
    <fill>
      <patternFill patternType="none"/>
    </fill>
    <fill>
      <patternFill patternType="gray125"/>
    </fill>
    <fill>
      <patternFill patternType="solid">
        <fgColor theme="9" tint="0.79998168889431442"/>
        <bgColor indexed="65"/>
      </patternFill>
    </fill>
    <fill>
      <patternFill patternType="solid">
        <fgColor theme="4" tint="0.59999389629810485"/>
        <bgColor indexed="65"/>
      </patternFill>
    </fill>
    <fill>
      <patternFill patternType="solid">
        <fgColor theme="4" tint="0.79998168889431442"/>
        <bgColor indexed="65"/>
      </patternFill>
    </fill>
    <fill>
      <patternFill patternType="solid">
        <fgColor theme="4" tint="0.79998168889431442"/>
        <bgColor indexed="64"/>
      </patternFill>
    </fill>
    <fill>
      <patternFill patternType="solid">
        <fgColor rgb="FFFFFF00"/>
        <bgColor indexed="64"/>
      </patternFill>
    </fill>
    <fill>
      <patternFill patternType="solid">
        <fgColor theme="4" tint="0.39997558519241921"/>
        <bgColor indexed="64"/>
      </patternFill>
    </fill>
    <fill>
      <patternFill patternType="lightUp">
        <fgColor theme="0"/>
        <bgColor theme="4" tint="0.79998168889431442"/>
      </patternFill>
    </fill>
    <fill>
      <patternFill patternType="lightUp">
        <fgColor theme="0"/>
        <bgColor theme="4" tint="0.39997558519241921"/>
      </patternFill>
    </fill>
    <fill>
      <patternFill patternType="lightUp">
        <fgColor theme="0"/>
        <bgColor theme="5" tint="0.79998168889431442"/>
      </patternFill>
    </fill>
    <fill>
      <patternFill patternType="lightUp">
        <fgColor theme="0"/>
        <bgColor theme="5" tint="0.39997558519241921"/>
      </patternFill>
    </fill>
  </fills>
  <borders count="5">
    <border>
      <left/>
      <right/>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right/>
      <top/>
      <bottom style="thick">
        <color theme="4" tint="0.39997558519241921"/>
      </bottom>
      <diagonal/>
    </border>
    <border>
      <left/>
      <right/>
      <top/>
      <bottom style="thin">
        <color indexed="64"/>
      </bottom>
      <diagonal/>
    </border>
    <border>
      <left/>
      <right/>
      <top/>
      <bottom style="thick">
        <color theme="5" tint="0.499984740745262"/>
      </bottom>
      <diagonal/>
    </border>
  </borders>
  <cellStyleXfs count="14">
    <xf numFmtId="0" fontId="0" fillId="0" borderId="0">
      <alignment wrapText="1"/>
    </xf>
    <xf numFmtId="0" fontId="12" fillId="0" borderId="0" applyNumberFormat="0" applyFill="0" applyProtection="0">
      <alignment vertical="center"/>
    </xf>
    <xf numFmtId="0" fontId="7" fillId="0" borderId="0" applyNumberFormat="0" applyFill="0" applyProtection="0">
      <alignment vertical="center"/>
    </xf>
    <xf numFmtId="0" fontId="6" fillId="0" borderId="0" applyNumberFormat="0" applyFill="0" applyProtection="0">
      <alignment vertical="center"/>
    </xf>
    <xf numFmtId="0" fontId="11" fillId="0" borderId="0" applyNumberFormat="0" applyFill="0" applyProtection="0">
      <alignment vertical="center" wrapText="1"/>
    </xf>
    <xf numFmtId="44" fontId="10" fillId="0" borderId="0" applyFont="0" applyFill="0" applyBorder="0" applyAlignment="0" applyProtection="0"/>
    <xf numFmtId="10" fontId="10" fillId="0" borderId="0" applyFont="0" applyFill="0" applyBorder="0" applyProtection="0">
      <alignment horizontal="right"/>
    </xf>
    <xf numFmtId="0" fontId="9" fillId="2" borderId="0" applyNumberFormat="0" applyBorder="0" applyAlignment="0" applyProtection="0"/>
    <xf numFmtId="0" fontId="5" fillId="0" borderId="0" applyNumberFormat="0" applyFill="0" applyBorder="0" applyProtection="0">
      <alignment vertical="center"/>
    </xf>
    <xf numFmtId="10" fontId="4" fillId="3" borderId="0" applyFont="0" applyBorder="0" applyProtection="0">
      <alignment horizontal="right"/>
    </xf>
    <xf numFmtId="0" fontId="6" fillId="0" borderId="0" applyNumberFormat="0" applyFill="0" applyBorder="0" applyProtection="0">
      <alignment wrapText="1"/>
    </xf>
    <xf numFmtId="10" fontId="3" fillId="4" borderId="0" applyBorder="0" applyProtection="0">
      <alignment horizontal="right"/>
    </xf>
    <xf numFmtId="0" fontId="19" fillId="8" borderId="0" applyNumberFormat="0" applyBorder="0" applyAlignment="0" applyProtection="0"/>
    <xf numFmtId="0" fontId="19" fillId="10" borderId="0" applyNumberFormat="0" applyBorder="0" applyAlignment="0" applyProtection="0"/>
  </cellStyleXfs>
  <cellXfs count="76">
    <xf numFmtId="0" fontId="0" fillId="0" borderId="0" xfId="0">
      <alignment wrapText="1"/>
    </xf>
    <xf numFmtId="0" fontId="7" fillId="0" borderId="0" xfId="2">
      <alignment vertical="center"/>
    </xf>
    <xf numFmtId="0" fontId="11" fillId="0" borderId="0" xfId="4">
      <alignment vertical="center" wrapText="1"/>
    </xf>
    <xf numFmtId="0" fontId="0" fillId="0" borderId="0" xfId="0">
      <alignment wrapText="1"/>
    </xf>
    <xf numFmtId="0" fontId="0" fillId="0" borderId="0" xfId="0" applyFont="1" applyFill="1" applyBorder="1">
      <alignment wrapText="1"/>
    </xf>
    <xf numFmtId="0" fontId="9" fillId="2" borderId="1" xfId="7" applyFont="1" applyFill="1" applyBorder="1"/>
    <xf numFmtId="0" fontId="9" fillId="2" borderId="1" xfId="7" applyNumberFormat="1" applyFont="1" applyBorder="1" applyAlignment="1"/>
    <xf numFmtId="0" fontId="0" fillId="0" borderId="0" xfId="0" applyFont="1">
      <alignment wrapText="1"/>
    </xf>
    <xf numFmtId="44" fontId="0" fillId="0" borderId="0" xfId="5" applyFont="1" applyAlignment="1">
      <alignment horizontal="right"/>
    </xf>
    <xf numFmtId="44" fontId="0" fillId="0" borderId="0" xfId="5" applyFont="1" applyFill="1" applyBorder="1" applyAlignment="1">
      <alignment horizontal="right"/>
    </xf>
    <xf numFmtId="44" fontId="0" fillId="0" borderId="0" xfId="5" applyFont="1" applyFill="1" applyAlignment="1">
      <alignment horizontal="right"/>
    </xf>
    <xf numFmtId="44" fontId="8" fillId="0" borderId="0" xfId="0" applyNumberFormat="1" applyFont="1" applyFill="1" applyBorder="1" applyAlignment="1">
      <alignment horizontal="right"/>
    </xf>
    <xf numFmtId="44" fontId="0" fillId="0" borderId="0" xfId="0" applyNumberFormat="1" applyFont="1" applyFill="1" applyBorder="1" applyAlignment="1">
      <alignment horizontal="right"/>
    </xf>
    <xf numFmtId="0" fontId="5" fillId="0" borderId="0" xfId="8">
      <alignment vertical="center"/>
    </xf>
    <xf numFmtId="44" fontId="11" fillId="0" borderId="0" xfId="5" applyFont="1" applyAlignment="1">
      <alignment vertical="center"/>
    </xf>
    <xf numFmtId="0" fontId="0" fillId="0" borderId="0" xfId="0">
      <alignment wrapText="1"/>
    </xf>
    <xf numFmtId="0" fontId="0" fillId="0" borderId="0" xfId="0">
      <alignment wrapText="1"/>
    </xf>
    <xf numFmtId="44" fontId="0" fillId="0" borderId="0" xfId="0" applyNumberFormat="1" applyFont="1" applyAlignment="1">
      <alignment horizontal="right"/>
    </xf>
    <xf numFmtId="10" fontId="9" fillId="2" borderId="1" xfId="6" applyFont="1" applyFill="1" applyBorder="1">
      <alignment horizontal="right"/>
    </xf>
    <xf numFmtId="0" fontId="0" fillId="0" borderId="0" xfId="0">
      <alignment wrapText="1"/>
    </xf>
    <xf numFmtId="10" fontId="3" fillId="5" borderId="0" xfId="0" applyNumberFormat="1" applyFont="1" applyFill="1" applyBorder="1" applyAlignment="1">
      <alignment horizontal="right"/>
    </xf>
    <xf numFmtId="10" fontId="3" fillId="4" borderId="0" xfId="11" applyBorder="1">
      <alignment horizontal="right"/>
    </xf>
    <xf numFmtId="10" fontId="3" fillId="4" borderId="0" xfId="11">
      <alignment horizontal="right"/>
    </xf>
    <xf numFmtId="10" fontId="3" fillId="5" borderId="0" xfId="0" applyNumberFormat="1" applyFont="1" applyFill="1" applyAlignment="1">
      <alignment horizontal="right"/>
    </xf>
    <xf numFmtId="0" fontId="0" fillId="0" borderId="0" xfId="0">
      <alignment wrapText="1"/>
    </xf>
    <xf numFmtId="10" fontId="2" fillId="5" borderId="0" xfId="0" applyNumberFormat="1" applyFont="1" applyFill="1" applyAlignment="1">
      <alignment horizontal="right"/>
    </xf>
    <xf numFmtId="0" fontId="7" fillId="6" borderId="0" xfId="2" applyFill="1">
      <alignment vertical="center"/>
    </xf>
    <xf numFmtId="0" fontId="0" fillId="0" borderId="0" xfId="0" applyAlignment="1"/>
    <xf numFmtId="0" fontId="1" fillId="0" borderId="0" xfId="0" applyFont="1" applyAlignment="1">
      <alignment vertical="center" wrapText="1"/>
    </xf>
    <xf numFmtId="0" fontId="9" fillId="0" borderId="0" xfId="0" applyFont="1" applyAlignment="1">
      <alignment vertical="center" wrapText="1"/>
    </xf>
    <xf numFmtId="0" fontId="13" fillId="7" borderId="0" xfId="2" applyFont="1" applyFill="1" applyAlignment="1">
      <alignment horizontal="center" vertical="center"/>
    </xf>
    <xf numFmtId="0" fontId="14" fillId="0" borderId="0" xfId="0" applyFont="1" applyAlignment="1"/>
    <xf numFmtId="0" fontId="15" fillId="0" borderId="0" xfId="2" applyFont="1" applyAlignment="1">
      <alignment horizontal="center"/>
    </xf>
    <xf numFmtId="0" fontId="16" fillId="0" borderId="0" xfId="2" applyNumberFormat="1" applyFont="1" applyAlignment="1">
      <alignment horizontal="center"/>
    </xf>
    <xf numFmtId="0" fontId="16" fillId="0" borderId="0" xfId="0" applyFont="1">
      <alignment wrapText="1"/>
    </xf>
    <xf numFmtId="0" fontId="17" fillId="0" borderId="0" xfId="0" applyFont="1" applyAlignment="1"/>
    <xf numFmtId="0" fontId="18" fillId="0" borderId="0" xfId="0" applyFont="1" applyAlignment="1"/>
    <xf numFmtId="0" fontId="8" fillId="9" borderId="0" xfId="12" applyFont="1" applyFill="1" applyAlignment="1">
      <alignment wrapText="1"/>
    </xf>
    <xf numFmtId="0" fontId="8" fillId="9" borderId="0" xfId="12" applyNumberFormat="1" applyFont="1" applyFill="1" applyAlignment="1">
      <alignment horizontal="center"/>
    </xf>
    <xf numFmtId="0" fontId="19" fillId="8" borderId="0" xfId="12" applyAlignment="1">
      <alignment wrapText="1"/>
    </xf>
    <xf numFmtId="43" fontId="19" fillId="8" borderId="0" xfId="12" applyNumberFormat="1"/>
    <xf numFmtId="0" fontId="8" fillId="9" borderId="3" xfId="12" applyFont="1" applyFill="1" applyBorder="1" applyAlignment="1">
      <alignment wrapText="1"/>
    </xf>
    <xf numFmtId="43" fontId="8" fillId="9" borderId="3" xfId="12" applyNumberFormat="1" applyFont="1" applyFill="1" applyBorder="1"/>
    <xf numFmtId="0" fontId="8" fillId="9" borderId="3" xfId="0" applyFont="1" applyFill="1" applyBorder="1">
      <alignment wrapText="1"/>
    </xf>
    <xf numFmtId="43" fontId="8" fillId="9" borderId="3" xfId="0" applyNumberFormat="1" applyFont="1" applyFill="1" applyBorder="1" applyAlignment="1"/>
    <xf numFmtId="0" fontId="17" fillId="0" borderId="0" xfId="0" applyFont="1">
      <alignment wrapText="1"/>
    </xf>
    <xf numFmtId="164" fontId="17" fillId="0" borderId="0" xfId="0" applyNumberFormat="1" applyFont="1" applyAlignment="1"/>
    <xf numFmtId="164" fontId="18" fillId="0" borderId="0" xfId="0" applyNumberFormat="1" applyFont="1" applyAlignment="1"/>
    <xf numFmtId="0" fontId="15" fillId="0" borderId="0" xfId="2" applyFont="1" applyAlignment="1">
      <alignment wrapText="1"/>
    </xf>
    <xf numFmtId="43" fontId="15" fillId="0" borderId="2" xfId="2" applyNumberFormat="1" applyFont="1" applyBorder="1" applyAlignment="1"/>
    <xf numFmtId="0" fontId="15" fillId="0" borderId="4" xfId="2" applyFont="1" applyBorder="1" applyAlignment="1"/>
    <xf numFmtId="0" fontId="16" fillId="0" borderId="4" xfId="2" applyNumberFormat="1" applyFont="1" applyBorder="1" applyAlignment="1">
      <alignment horizontal="center"/>
    </xf>
    <xf numFmtId="0" fontId="8" fillId="11" borderId="0" xfId="13" applyFont="1" applyFill="1" applyAlignment="1">
      <alignment wrapText="1"/>
    </xf>
    <xf numFmtId="0" fontId="8" fillId="11" borderId="0" xfId="13" applyNumberFormat="1" applyFont="1" applyFill="1" applyAlignment="1">
      <alignment horizontal="center"/>
    </xf>
    <xf numFmtId="0" fontId="19" fillId="10" borderId="0" xfId="13" applyAlignment="1">
      <alignment wrapText="1"/>
    </xf>
    <xf numFmtId="43" fontId="19" fillId="10" borderId="0" xfId="13" applyNumberFormat="1"/>
    <xf numFmtId="0" fontId="8" fillId="11" borderId="3" xfId="0" applyFont="1" applyFill="1" applyBorder="1">
      <alignment wrapText="1"/>
    </xf>
    <xf numFmtId="43" fontId="8" fillId="11" borderId="3" xfId="0" applyNumberFormat="1" applyFont="1" applyFill="1" applyBorder="1" applyAlignment="1"/>
    <xf numFmtId="0" fontId="17" fillId="0" borderId="0" xfId="0" applyFont="1" applyAlignment="1">
      <alignment horizontal="left" wrapText="1"/>
    </xf>
    <xf numFmtId="165" fontId="17" fillId="0" borderId="0" xfId="5" applyNumberFormat="1" applyFont="1" applyBorder="1"/>
    <xf numFmtId="165" fontId="18" fillId="0" borderId="0" xfId="5" applyNumberFormat="1" applyFont="1" applyBorder="1"/>
    <xf numFmtId="0" fontId="15" fillId="0" borderId="4" xfId="2" applyFont="1" applyBorder="1" applyAlignment="1">
      <alignment horizontal="left" wrapText="1"/>
    </xf>
    <xf numFmtId="43" fontId="15" fillId="0" borderId="4" xfId="2" applyNumberFormat="1" applyFont="1" applyBorder="1" applyAlignment="1"/>
    <xf numFmtId="166" fontId="17" fillId="0" borderId="0" xfId="0" applyNumberFormat="1" applyFont="1" applyAlignment="1"/>
    <xf numFmtId="166" fontId="18" fillId="0" borderId="0" xfId="0" applyNumberFormat="1" applyFont="1" applyAlignment="1"/>
    <xf numFmtId="0" fontId="15" fillId="0" borderId="0" xfId="0" applyFont="1" applyAlignment="1">
      <alignment horizontal="right"/>
    </xf>
    <xf numFmtId="43" fontId="15" fillId="0" borderId="0" xfId="0" applyNumberFormat="1" applyFont="1" applyAlignment="1"/>
    <xf numFmtId="10" fontId="0" fillId="0" borderId="0" xfId="6" applyFont="1" applyProtection="1">
      <alignment horizontal="right"/>
      <protection locked="0"/>
    </xf>
    <xf numFmtId="44" fontId="0" fillId="0" borderId="0" xfId="5" applyFont="1" applyFill="1" applyBorder="1" applyAlignment="1" applyProtection="1">
      <alignment horizontal="right"/>
      <protection locked="0"/>
    </xf>
    <xf numFmtId="44" fontId="9" fillId="2" borderId="1" xfId="5" applyFont="1" applyFill="1" applyBorder="1" applyAlignment="1" applyProtection="1">
      <alignment horizontal="right"/>
      <protection locked="0"/>
    </xf>
    <xf numFmtId="0" fontId="6" fillId="6" borderId="0" xfId="3" applyFill="1" applyProtection="1">
      <alignment vertical="center"/>
      <protection locked="0"/>
    </xf>
    <xf numFmtId="0" fontId="6" fillId="0" borderId="0" xfId="10" applyFill="1">
      <alignment wrapText="1"/>
    </xf>
    <xf numFmtId="0" fontId="0" fillId="6" borderId="0" xfId="0" applyFill="1" applyProtection="1">
      <alignment wrapText="1"/>
      <protection locked="0"/>
    </xf>
    <xf numFmtId="0" fontId="0" fillId="0" borderId="0" xfId="0">
      <alignment wrapText="1"/>
    </xf>
    <xf numFmtId="0" fontId="15" fillId="6" borderId="0" xfId="2" applyFont="1" applyFill="1" applyAlignment="1">
      <alignment horizontal="left" wrapText="1"/>
    </xf>
    <xf numFmtId="0" fontId="15" fillId="0" borderId="0" xfId="2" applyFont="1" applyAlignment="1">
      <alignment horizontal="right"/>
    </xf>
  </cellXfs>
  <cellStyles count="14">
    <cellStyle name="20% - Accent1" xfId="11" builtinId="30" customBuiltin="1"/>
    <cellStyle name="20% - Accent6" xfId="7" builtinId="50" customBuiltin="1"/>
    <cellStyle name="40% - Accent1" xfId="9" builtinId="31" customBuiltin="1"/>
    <cellStyle name="Currency" xfId="5" builtinId="4" customBuiltin="1"/>
    <cellStyle name="Emphasis 1" xfId="12" builtinId="12"/>
    <cellStyle name="Emphasis 2" xfId="13" builtinId="13"/>
    <cellStyle name="Explanatory Text" xfId="10" builtinId="53" customBuiltin="1"/>
    <cellStyle name="Heading 1" xfId="1" builtinId="16" customBuiltin="1"/>
    <cellStyle name="Heading 2" xfId="2" builtinId="17" customBuiltin="1"/>
    <cellStyle name="Heading 3" xfId="3" builtinId="18" customBuiltin="1"/>
    <cellStyle name="Heading 4" xfId="4" builtinId="19" customBuiltin="1"/>
    <cellStyle name="Normal" xfId="0" builtinId="0" customBuiltin="1"/>
    <cellStyle name="Percent" xfId="6" builtinId="5" customBuiltin="1"/>
    <cellStyle name="Title" xfId="8" builtinId="15" customBuiltin="1"/>
  </cellStyles>
  <dxfs count="90">
    <dxf>
      <font>
        <b val="0"/>
        <i val="0"/>
        <strike val="0"/>
        <condense val="0"/>
        <extend val="0"/>
        <outline val="0"/>
        <shadow val="0"/>
        <u val="none"/>
        <vertAlign val="baseline"/>
        <sz val="10"/>
        <color auto="1"/>
        <name val="Calibri"/>
        <family val="2"/>
        <scheme val="minor"/>
      </font>
      <numFmt numFmtId="35" formatCode="_(* #,##0.00_);_(* \(#,##0.00\);_(* &quot;-&quot;??_);_(@_)"/>
      <fill>
        <patternFill patternType="lightUp">
          <fgColor theme="0"/>
          <bgColor theme="4" tint="0.39997558519241921"/>
        </patternFill>
      </fill>
      <border diagonalUp="0" diagonalDown="0" outline="0">
        <left/>
        <right/>
        <top/>
        <bottom style="thin">
          <color indexed="64"/>
        </bottom>
      </border>
    </dxf>
    <dxf>
      <numFmt numFmtId="35" formatCode="_(* #,##0.00_);_(* \(#,##0.00\);_(* &quot;-&quot;??_);_(@_)"/>
    </dxf>
    <dxf>
      <font>
        <b val="0"/>
        <i val="0"/>
        <strike val="0"/>
        <condense val="0"/>
        <extend val="0"/>
        <outline val="0"/>
        <shadow val="0"/>
        <u val="none"/>
        <vertAlign val="baseline"/>
        <sz val="10"/>
        <color auto="1"/>
        <name val="Calibri"/>
        <family val="2"/>
        <scheme val="minor"/>
      </font>
      <numFmt numFmtId="35" formatCode="_(* #,##0.00_);_(* \(#,##0.00\);_(* &quot;-&quot;??_);_(@_)"/>
      <fill>
        <patternFill patternType="lightUp">
          <fgColor theme="0"/>
          <bgColor theme="4" tint="0.39997558519241921"/>
        </patternFill>
      </fill>
      <border diagonalUp="0" diagonalDown="0" outline="0">
        <left/>
        <right/>
        <top/>
        <bottom style="thin">
          <color indexed="64"/>
        </bottom>
      </border>
    </dxf>
    <dxf>
      <numFmt numFmtId="35" formatCode="_(* #,##0.00_);_(* \(#,##0.00\);_(* &quot;-&quot;??_);_(@_)"/>
    </dxf>
    <dxf>
      <font>
        <b val="0"/>
        <i val="0"/>
        <strike val="0"/>
        <condense val="0"/>
        <extend val="0"/>
        <outline val="0"/>
        <shadow val="0"/>
        <u val="none"/>
        <vertAlign val="baseline"/>
        <sz val="10"/>
        <color auto="1"/>
        <name val="Calibri"/>
        <family val="2"/>
        <scheme val="minor"/>
      </font>
      <fill>
        <patternFill patternType="lightUp">
          <fgColor theme="0"/>
          <bgColor theme="4" tint="0.39997558519241921"/>
        </patternFill>
      </fill>
      <alignment horizontal="general" vertical="bottom" textRotation="0" wrapText="1" indent="0" justifyLastLine="0" shrinkToFit="0" readingOrder="0"/>
      <border diagonalUp="0" diagonalDown="0" outline="0">
        <left/>
        <right/>
        <top/>
        <bottom style="thin">
          <color indexed="64"/>
        </bottom>
      </border>
    </dxf>
    <dxf>
      <alignment horizontal="general" vertical="bottom" textRotation="0" wrapText="1" indent="0" justifyLastLine="0" shrinkToFit="0" readingOrder="0"/>
    </dxf>
    <dxf>
      <fill>
        <patternFill patternType="lightUp">
          <fgColor theme="0"/>
          <bgColor theme="4" tint="0.39997558519241921"/>
        </patternFill>
      </fill>
    </dxf>
    <dxf>
      <fill>
        <patternFill patternType="lightUp">
          <fgColor theme="0"/>
          <bgColor theme="4" tint="0.39997558519241921"/>
        </patternFill>
      </fill>
    </dxf>
    <dxf>
      <font>
        <b val="0"/>
        <i val="0"/>
        <strike val="0"/>
        <condense val="0"/>
        <extend val="0"/>
        <outline val="0"/>
        <shadow val="0"/>
        <u val="none"/>
        <vertAlign val="baseline"/>
        <sz val="10"/>
        <color auto="1"/>
        <name val="Calibri"/>
        <family val="2"/>
        <scheme val="minor"/>
      </font>
      <numFmt numFmtId="35" formatCode="_(* #,##0.00_);_(* \(#,##0.00\);_(* &quot;-&quot;??_);_(@_)"/>
      <fill>
        <patternFill patternType="lightUp">
          <fgColor theme="0"/>
          <bgColor theme="5" tint="0.39997558519241921"/>
        </patternFill>
      </fill>
      <border diagonalUp="0" diagonalDown="0" outline="0">
        <left/>
        <right/>
        <top/>
        <bottom style="thin">
          <color indexed="64"/>
        </bottom>
      </border>
    </dxf>
    <dxf>
      <numFmt numFmtId="35" formatCode="_(* #,##0.00_);_(* \(#,##0.00\);_(* &quot;-&quot;??_);_(@_)"/>
    </dxf>
    <dxf>
      <font>
        <b val="0"/>
        <i val="0"/>
        <strike val="0"/>
        <condense val="0"/>
        <extend val="0"/>
        <outline val="0"/>
        <shadow val="0"/>
        <u val="none"/>
        <vertAlign val="baseline"/>
        <sz val="10"/>
        <color auto="1"/>
        <name val="Calibri"/>
        <family val="2"/>
        <scheme val="minor"/>
      </font>
      <numFmt numFmtId="35" formatCode="_(* #,##0.00_);_(* \(#,##0.00\);_(* &quot;-&quot;??_);_(@_)"/>
      <fill>
        <patternFill patternType="lightUp">
          <fgColor theme="0"/>
          <bgColor theme="5" tint="0.39997558519241921"/>
        </patternFill>
      </fill>
      <border diagonalUp="0" diagonalDown="0" outline="0">
        <left/>
        <right/>
        <top/>
        <bottom style="thin">
          <color indexed="64"/>
        </bottom>
      </border>
    </dxf>
    <dxf>
      <numFmt numFmtId="35" formatCode="_(* #,##0.00_);_(* \(#,##0.00\);_(* &quot;-&quot;??_);_(@_)"/>
    </dxf>
    <dxf>
      <font>
        <b val="0"/>
        <i val="0"/>
        <strike val="0"/>
        <condense val="0"/>
        <extend val="0"/>
        <outline val="0"/>
        <shadow val="0"/>
        <u val="none"/>
        <vertAlign val="baseline"/>
        <sz val="10"/>
        <color auto="1"/>
        <name val="Calibri"/>
        <family val="2"/>
        <scheme val="minor"/>
      </font>
      <fill>
        <patternFill patternType="lightUp">
          <fgColor theme="0"/>
          <bgColor theme="5" tint="0.39997558519241921"/>
        </patternFill>
      </fill>
      <alignment horizontal="general" vertical="bottom" textRotation="0" wrapText="1" indent="0" justifyLastLine="0" shrinkToFit="0" readingOrder="0"/>
      <border diagonalUp="0" diagonalDown="0" outline="0">
        <left/>
        <right/>
        <top/>
        <bottom style="thin">
          <color indexed="64"/>
        </bottom>
      </border>
    </dxf>
    <dxf>
      <alignment horizontal="general" vertical="bottom" textRotation="0" wrapText="1" indent="0" justifyLastLine="0" shrinkToFit="0" readingOrder="0"/>
    </dxf>
    <dxf>
      <font>
        <strike val="0"/>
        <outline val="0"/>
        <shadow val="0"/>
        <u val="none"/>
        <vertAlign val="baseline"/>
        <sz val="10"/>
        <color auto="1"/>
        <name val="Calibri"/>
        <scheme val="minor"/>
      </font>
      <fill>
        <patternFill patternType="lightUp">
          <fgColor theme="0"/>
          <bgColor theme="5" tint="0.39997558519241921"/>
        </patternFill>
      </fill>
    </dxf>
    <dxf>
      <font>
        <strike val="0"/>
        <outline val="0"/>
        <shadow val="0"/>
        <u val="none"/>
        <vertAlign val="baseline"/>
        <sz val="10"/>
        <color auto="1"/>
        <name val="Calibri"/>
        <scheme val="minor"/>
      </font>
      <fill>
        <patternFill patternType="lightUp">
          <fgColor theme="0"/>
          <bgColor theme="5" tint="0.39997558519241921"/>
        </patternFill>
      </fill>
    </dxf>
    <dxf>
      <font>
        <b val="0"/>
        <i val="0"/>
        <strike val="0"/>
        <condense val="0"/>
        <extend val="0"/>
        <outline val="0"/>
        <shadow val="0"/>
        <u val="none"/>
        <vertAlign val="baseline"/>
        <sz val="10"/>
        <color auto="1"/>
        <name val="Calibri"/>
        <family val="2"/>
        <scheme val="minor"/>
      </font>
      <numFmt numFmtId="35" formatCode="_(* #,##0.00_);_(* \(#,##0.00\);_(* &quot;-&quot;??_);_(@_)"/>
      <fill>
        <patternFill patternType="lightUp">
          <fgColor theme="0"/>
          <bgColor theme="5" tint="0.39997558519241921"/>
        </patternFill>
      </fill>
      <border diagonalUp="0" diagonalDown="0" outline="0">
        <left/>
        <right/>
        <top/>
        <bottom style="thin">
          <color indexed="64"/>
        </bottom>
      </border>
    </dxf>
    <dxf>
      <numFmt numFmtId="35" formatCode="_(* #,##0.00_);_(* \(#,##0.00\);_(* &quot;-&quot;??_);_(@_)"/>
    </dxf>
    <dxf>
      <font>
        <b val="0"/>
        <i val="0"/>
        <strike val="0"/>
        <condense val="0"/>
        <extend val="0"/>
        <outline val="0"/>
        <shadow val="0"/>
        <u val="none"/>
        <vertAlign val="baseline"/>
        <sz val="10"/>
        <color auto="1"/>
        <name val="Calibri"/>
        <family val="2"/>
        <scheme val="minor"/>
      </font>
      <numFmt numFmtId="35" formatCode="_(* #,##0.00_);_(* \(#,##0.00\);_(* &quot;-&quot;??_);_(@_)"/>
      <fill>
        <patternFill patternType="lightUp">
          <fgColor theme="0"/>
          <bgColor theme="5" tint="0.39997558519241921"/>
        </patternFill>
      </fill>
      <border diagonalUp="0" diagonalDown="0" outline="0">
        <left/>
        <right/>
        <top/>
        <bottom style="thin">
          <color indexed="64"/>
        </bottom>
      </border>
    </dxf>
    <dxf>
      <numFmt numFmtId="35" formatCode="_(* #,##0.00_);_(* \(#,##0.00\);_(* &quot;-&quot;??_);_(@_)"/>
    </dxf>
    <dxf>
      <font>
        <b val="0"/>
        <i val="0"/>
        <strike val="0"/>
        <condense val="0"/>
        <extend val="0"/>
        <outline val="0"/>
        <shadow val="0"/>
        <u val="none"/>
        <vertAlign val="baseline"/>
        <sz val="10"/>
        <color auto="1"/>
        <name val="Calibri"/>
        <family val="2"/>
        <scheme val="minor"/>
      </font>
      <fill>
        <patternFill patternType="lightUp">
          <fgColor theme="0"/>
          <bgColor theme="5" tint="0.39997558519241921"/>
        </patternFill>
      </fill>
      <alignment horizontal="general" vertical="bottom" textRotation="0" wrapText="1" indent="0" justifyLastLine="0" shrinkToFit="0" readingOrder="0"/>
      <border diagonalUp="0" diagonalDown="0" outline="0">
        <left/>
        <right/>
        <top/>
        <bottom style="thin">
          <color indexed="64"/>
        </bottom>
      </border>
    </dxf>
    <dxf>
      <alignment horizontal="general" vertical="bottom" textRotation="0" wrapText="1" indent="0" justifyLastLine="0" shrinkToFit="0" readingOrder="0"/>
    </dxf>
    <dxf>
      <font>
        <strike val="0"/>
        <outline val="0"/>
        <shadow val="0"/>
        <u val="none"/>
        <vertAlign val="baseline"/>
        <sz val="10"/>
        <color auto="1"/>
        <name val="Calibri"/>
        <scheme val="minor"/>
      </font>
      <fill>
        <patternFill patternType="lightUp">
          <fgColor theme="0"/>
          <bgColor theme="5" tint="0.39997558519241921"/>
        </patternFill>
      </fill>
    </dxf>
    <dxf>
      <font>
        <strike val="0"/>
        <outline val="0"/>
        <shadow val="0"/>
        <u val="none"/>
        <vertAlign val="baseline"/>
        <sz val="10"/>
        <color auto="1"/>
        <name val="Calibri"/>
        <scheme val="minor"/>
      </font>
      <fill>
        <patternFill patternType="lightUp">
          <fgColor theme="0"/>
          <bgColor theme="5" tint="0.39997558519241921"/>
        </patternFill>
      </fill>
    </dxf>
    <dxf>
      <font>
        <b val="0"/>
        <i val="0"/>
        <strike val="0"/>
        <condense val="0"/>
        <extend val="0"/>
        <outline val="0"/>
        <shadow val="0"/>
        <u val="none"/>
        <vertAlign val="baseline"/>
        <sz val="10"/>
        <color auto="1"/>
        <name val="Calibri"/>
        <family val="2"/>
        <scheme val="minor"/>
      </font>
      <numFmt numFmtId="35" formatCode="_(* #,##0.00_);_(* \(#,##0.00\);_(* &quot;-&quot;??_);_(@_)"/>
      <fill>
        <patternFill patternType="lightUp">
          <fgColor theme="0"/>
          <bgColor theme="5" tint="0.39997558519241921"/>
        </patternFill>
      </fill>
      <border diagonalUp="0" diagonalDown="0" outline="0">
        <left/>
        <right/>
        <top/>
        <bottom style="thin">
          <color indexed="64"/>
        </bottom>
      </border>
    </dxf>
    <dxf>
      <numFmt numFmtId="35" formatCode="_(* #,##0.00_);_(* \(#,##0.00\);_(* &quot;-&quot;??_);_(@_)"/>
    </dxf>
    <dxf>
      <font>
        <b val="0"/>
        <i val="0"/>
        <strike val="0"/>
        <condense val="0"/>
        <extend val="0"/>
        <outline val="0"/>
        <shadow val="0"/>
        <u val="none"/>
        <vertAlign val="baseline"/>
        <sz val="10"/>
        <color auto="1"/>
        <name val="Calibri"/>
        <family val="2"/>
        <scheme val="minor"/>
      </font>
      <numFmt numFmtId="35" formatCode="_(* #,##0.00_);_(* \(#,##0.00\);_(* &quot;-&quot;??_);_(@_)"/>
      <fill>
        <patternFill patternType="lightUp">
          <fgColor theme="0"/>
          <bgColor theme="5" tint="0.39997558519241921"/>
        </patternFill>
      </fill>
      <border diagonalUp="0" diagonalDown="0" outline="0">
        <left/>
        <right/>
        <top/>
        <bottom style="thin">
          <color indexed="64"/>
        </bottom>
      </border>
    </dxf>
    <dxf>
      <numFmt numFmtId="35" formatCode="_(* #,##0.00_);_(* \(#,##0.00\);_(* &quot;-&quot;??_);_(@_)"/>
    </dxf>
    <dxf>
      <font>
        <b val="0"/>
        <i val="0"/>
        <strike val="0"/>
        <condense val="0"/>
        <extend val="0"/>
        <outline val="0"/>
        <shadow val="0"/>
        <u val="none"/>
        <vertAlign val="baseline"/>
        <sz val="10"/>
        <color auto="1"/>
        <name val="Calibri"/>
        <family val="2"/>
        <scheme val="minor"/>
      </font>
      <fill>
        <patternFill patternType="lightUp">
          <fgColor theme="0"/>
          <bgColor theme="5" tint="0.39997558519241921"/>
        </patternFill>
      </fill>
      <alignment horizontal="general" vertical="bottom" textRotation="0" wrapText="1" indent="0" justifyLastLine="0" shrinkToFit="0" readingOrder="0"/>
      <border diagonalUp="0" diagonalDown="0" outline="0">
        <left/>
        <right/>
        <top/>
        <bottom style="thin">
          <color indexed="64"/>
        </bottom>
      </border>
    </dxf>
    <dxf>
      <alignment horizontal="general" vertical="bottom" textRotation="0" wrapText="1" indent="0" justifyLastLine="0" shrinkToFit="0" readingOrder="0"/>
    </dxf>
    <dxf>
      <font>
        <strike val="0"/>
        <outline val="0"/>
        <shadow val="0"/>
        <u val="none"/>
        <vertAlign val="baseline"/>
        <sz val="10"/>
        <color auto="1"/>
        <name val="Calibri"/>
        <scheme val="minor"/>
      </font>
      <fill>
        <patternFill patternType="lightUp">
          <fgColor theme="0"/>
          <bgColor theme="5" tint="0.39997558519241921"/>
        </patternFill>
      </fill>
    </dxf>
    <dxf>
      <font>
        <strike val="0"/>
        <outline val="0"/>
        <shadow val="0"/>
        <u val="none"/>
        <vertAlign val="baseline"/>
        <sz val="10"/>
        <color auto="1"/>
        <name val="Calibri"/>
        <scheme val="minor"/>
      </font>
      <fill>
        <patternFill patternType="lightUp">
          <fgColor theme="0"/>
          <bgColor theme="5" tint="0.39997558519241921"/>
        </patternFill>
      </fill>
    </dxf>
    <dxf>
      <font>
        <b val="0"/>
        <i val="0"/>
        <strike val="0"/>
        <condense val="0"/>
        <extend val="0"/>
        <outline val="0"/>
        <shadow val="0"/>
        <u val="none"/>
        <vertAlign val="baseline"/>
        <sz val="10"/>
        <color auto="1"/>
        <name val="Calibri"/>
        <family val="2"/>
        <scheme val="minor"/>
      </font>
      <numFmt numFmtId="35" formatCode="_(* #,##0.00_);_(* \(#,##0.00\);_(* &quot;-&quot;??_);_(@_)"/>
      <fill>
        <patternFill patternType="lightUp">
          <fgColor theme="0"/>
          <bgColor theme="4" tint="0.39997558519241921"/>
        </patternFill>
      </fill>
      <border diagonalUp="0" diagonalDown="0" outline="0">
        <left/>
        <right/>
        <top/>
        <bottom style="thin">
          <color indexed="64"/>
        </bottom>
      </border>
    </dxf>
    <dxf>
      <numFmt numFmtId="35" formatCode="_(* #,##0.00_);_(* \(#,##0.00\);_(* &quot;-&quot;??_);_(@_)"/>
    </dxf>
    <dxf>
      <font>
        <b val="0"/>
        <i val="0"/>
        <strike val="0"/>
        <condense val="0"/>
        <extend val="0"/>
        <outline val="0"/>
        <shadow val="0"/>
        <u val="none"/>
        <vertAlign val="baseline"/>
        <sz val="10"/>
        <color auto="1"/>
        <name val="Calibri"/>
        <family val="2"/>
        <scheme val="minor"/>
      </font>
      <numFmt numFmtId="35" formatCode="_(* #,##0.00_);_(* \(#,##0.00\);_(* &quot;-&quot;??_);_(@_)"/>
      <fill>
        <patternFill patternType="lightUp">
          <fgColor theme="0"/>
          <bgColor theme="4" tint="0.39997558519241921"/>
        </patternFill>
      </fill>
      <border diagonalUp="0" diagonalDown="0" outline="0">
        <left/>
        <right/>
        <top/>
        <bottom style="thin">
          <color indexed="64"/>
        </bottom>
      </border>
    </dxf>
    <dxf>
      <numFmt numFmtId="35" formatCode="_(* #,##0.00_);_(* \(#,##0.00\);_(* &quot;-&quot;??_);_(@_)"/>
    </dxf>
    <dxf>
      <font>
        <b val="0"/>
        <i val="0"/>
        <strike val="0"/>
        <condense val="0"/>
        <extend val="0"/>
        <outline val="0"/>
        <shadow val="0"/>
        <u val="none"/>
        <vertAlign val="baseline"/>
        <sz val="10"/>
        <color auto="1"/>
        <name val="Calibri"/>
        <family val="2"/>
        <scheme val="minor"/>
      </font>
      <fill>
        <patternFill patternType="lightUp">
          <fgColor theme="0"/>
          <bgColor theme="4" tint="0.39997558519241921"/>
        </patternFill>
      </fill>
      <alignment horizontal="general" vertical="bottom" textRotation="0" wrapText="1" indent="0" justifyLastLine="0" shrinkToFit="0" readingOrder="0"/>
      <border diagonalUp="0" diagonalDown="0" outline="0">
        <left/>
        <right/>
        <top/>
        <bottom style="thin">
          <color indexed="64"/>
        </bottom>
      </border>
    </dxf>
    <dxf>
      <alignment horizontal="general" vertical="bottom" textRotation="0" wrapText="1" indent="0" justifyLastLine="0" shrinkToFit="0" readingOrder="0"/>
    </dxf>
    <dxf>
      <fill>
        <patternFill patternType="lightUp">
          <fgColor theme="0"/>
          <bgColor theme="4" tint="0.39997558519241921"/>
        </patternFill>
      </fill>
    </dxf>
    <dxf>
      <fill>
        <patternFill patternType="lightUp">
          <fgColor theme="0"/>
          <bgColor theme="4" tint="0.39997558519241921"/>
        </patternFill>
      </fill>
    </dxf>
    <dxf>
      <font>
        <b val="0"/>
        <i val="0"/>
        <strike val="0"/>
        <condense val="0"/>
        <extend val="0"/>
        <outline val="0"/>
        <shadow val="0"/>
        <u val="none"/>
        <vertAlign val="baseline"/>
        <sz val="10"/>
        <color auto="1"/>
        <name val="Calibri"/>
        <family val="2"/>
        <scheme val="minor"/>
      </font>
      <numFmt numFmtId="35" formatCode="_(* #,##0.00_);_(* \(#,##0.00\);_(* &quot;-&quot;??_);_(@_)"/>
      <fill>
        <patternFill patternType="lightUp">
          <fgColor theme="0"/>
          <bgColor theme="4" tint="0.39997558519241921"/>
        </patternFill>
      </fill>
      <border diagonalUp="0" diagonalDown="0" outline="0">
        <left/>
        <right/>
        <top/>
        <bottom style="thin">
          <color indexed="64"/>
        </bottom>
      </border>
    </dxf>
    <dxf>
      <numFmt numFmtId="35" formatCode="_(* #,##0.00_);_(* \(#,##0.00\);_(* &quot;-&quot;??_);_(@_)"/>
    </dxf>
    <dxf>
      <font>
        <b val="0"/>
        <i val="0"/>
        <strike val="0"/>
        <condense val="0"/>
        <extend val="0"/>
        <outline val="0"/>
        <shadow val="0"/>
        <u val="none"/>
        <vertAlign val="baseline"/>
        <sz val="10"/>
        <color auto="1"/>
        <name val="Calibri"/>
        <family val="2"/>
        <scheme val="minor"/>
      </font>
      <numFmt numFmtId="35" formatCode="_(* #,##0.00_);_(* \(#,##0.00\);_(* &quot;-&quot;??_);_(@_)"/>
      <fill>
        <patternFill patternType="lightUp">
          <fgColor theme="0"/>
          <bgColor theme="4" tint="0.39997558519241921"/>
        </patternFill>
      </fill>
      <border diagonalUp="0" diagonalDown="0" outline="0">
        <left/>
        <right/>
        <top/>
        <bottom style="thin">
          <color indexed="64"/>
        </bottom>
      </border>
    </dxf>
    <dxf>
      <numFmt numFmtId="35" formatCode="_(* #,##0.00_);_(* \(#,##0.00\);_(* &quot;-&quot;??_);_(@_)"/>
    </dxf>
    <dxf>
      <font>
        <b val="0"/>
        <i val="0"/>
        <strike val="0"/>
        <condense val="0"/>
        <extend val="0"/>
        <outline val="0"/>
        <shadow val="0"/>
        <u val="none"/>
        <vertAlign val="baseline"/>
        <sz val="10"/>
        <color auto="1"/>
        <name val="Calibri"/>
        <family val="2"/>
        <scheme val="minor"/>
      </font>
      <fill>
        <patternFill patternType="lightUp">
          <fgColor theme="0"/>
          <bgColor theme="4" tint="0.39997558519241921"/>
        </patternFill>
      </fill>
      <alignment horizontal="general" vertical="bottom" textRotation="0" wrapText="1" indent="0" justifyLastLine="0" shrinkToFit="0" readingOrder="0"/>
      <border diagonalUp="0" diagonalDown="0" outline="0">
        <left/>
        <right/>
        <top/>
        <bottom style="thin">
          <color indexed="64"/>
        </bottom>
      </border>
    </dxf>
    <dxf>
      <alignment horizontal="general" vertical="bottom" textRotation="0" wrapText="1" indent="0" justifyLastLine="0" shrinkToFit="0" readingOrder="0"/>
    </dxf>
    <dxf>
      <fill>
        <patternFill patternType="lightUp">
          <fgColor theme="0"/>
          <bgColor theme="4" tint="0.39997558519241921"/>
        </patternFill>
      </fill>
    </dxf>
    <dxf>
      <fill>
        <patternFill patternType="lightUp">
          <fgColor theme="0"/>
          <bgColor theme="4" tint="0.39997558519241921"/>
        </patternFill>
      </fill>
    </dxf>
    <dxf>
      <font>
        <color indexed="10"/>
      </font>
    </dxf>
    <dxf>
      <font>
        <b val="0"/>
        <i val="0"/>
        <strike val="0"/>
        <condense val="0"/>
        <extend val="0"/>
        <outline val="0"/>
        <shadow val="0"/>
        <u val="none"/>
        <vertAlign val="baseline"/>
        <sz val="11"/>
        <color theme="1"/>
        <name val="Calibri"/>
        <family val="2"/>
        <scheme val="minor"/>
      </font>
      <numFmt numFmtId="14" formatCode="0.00%"/>
      <fill>
        <patternFill patternType="solid">
          <fgColor indexed="64"/>
          <bgColor theme="4" tint="0.79998168889431442"/>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family val="2"/>
        <scheme val="minor"/>
      </font>
      <numFmt numFmtId="14" formatCode="0.00%"/>
      <fill>
        <patternFill patternType="solid">
          <fgColor indexed="64"/>
          <bgColor theme="4" tint="0.79998168889431442"/>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family val="2"/>
        <scheme val="minor"/>
      </font>
      <numFmt numFmtId="14" formatCode="0.00%"/>
      <fill>
        <patternFill patternType="solid">
          <fgColor indexed="64"/>
          <bgColor theme="4" tint="0.79998168889431442"/>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auto="1"/>
        <name val="Calibri"/>
        <family val="2"/>
        <scheme val="minor"/>
      </font>
      <numFmt numFmtId="34" formatCode="_(&quot;$&quot;* #,##0.00_);_(&quot;$&quot;* \(#,##0.00\);_(&quot;$&quot;* &quot;-&quot;??_);_(@_)"/>
      <fill>
        <patternFill patternType="none">
          <fgColor indexed="64"/>
          <bgColor indexed="65"/>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auto="1"/>
        <name val="Calibri"/>
        <family val="2"/>
        <scheme val="minor"/>
      </font>
      <numFmt numFmtId="34" formatCode="_(&quot;$&quot;* #,##0.00_);_(&quot;$&quot;* \(#,##0.00\);_(&quot;$&quot;* &quot;-&quot;??_);_(@_)"/>
      <fill>
        <patternFill patternType="none">
          <fgColor indexed="64"/>
          <bgColor indexed="65"/>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auto="1"/>
        <name val="Calibri"/>
        <family val="2"/>
        <scheme val="minor"/>
      </font>
      <numFmt numFmtId="34" formatCode="_(&quot;$&quot;* #,##0.00_);_(&quot;$&quot;* \(#,##0.00\);_(&quot;$&quot;* &quot;-&quot;??_);_(@_)"/>
      <fill>
        <patternFill patternType="none">
          <fgColor indexed="64"/>
          <bgColor indexed="65"/>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1"/>
        <color theme="1"/>
        <name val="Calibri"/>
        <family val="2"/>
        <scheme val="minor"/>
      </font>
      <numFmt numFmtId="14" formatCode="0.00%"/>
      <fill>
        <patternFill patternType="solid">
          <fgColor indexed="64"/>
          <bgColor theme="4" tint="0.79998168889431442"/>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family val="2"/>
        <scheme val="minor"/>
      </font>
      <numFmt numFmtId="14" formatCode="0.00%"/>
      <fill>
        <patternFill patternType="solid">
          <fgColor indexed="64"/>
          <bgColor theme="4" tint="0.79998168889431442"/>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family val="2"/>
        <scheme val="minor"/>
      </font>
      <numFmt numFmtId="14" formatCode="0.00%"/>
      <fill>
        <patternFill patternType="solid">
          <fgColor indexed="64"/>
          <bgColor theme="4" tint="0.79998168889431442"/>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family val="2"/>
        <scheme val="minor"/>
      </font>
      <numFmt numFmtId="34" formatCode="_(&quot;$&quot;* #,##0.00_);_(&quot;$&quot;* \(#,##0.00\);_(&quot;$&quot;* &quot;-&quot;??_);_(@_)"/>
      <fill>
        <patternFill patternType="none">
          <fgColor indexed="64"/>
          <bgColor indexed="65"/>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family val="2"/>
        <scheme val="minor"/>
      </font>
      <numFmt numFmtId="34" formatCode="_(&quot;$&quot;* #,##0.00_);_(&quot;$&quot;* \(#,##0.00\);_(&quot;$&quot;* &quot;-&quot;??_);_(@_)"/>
      <fill>
        <patternFill patternType="none">
          <fgColor indexed="64"/>
          <bgColor indexed="65"/>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family val="2"/>
        <scheme val="minor"/>
      </font>
      <numFmt numFmtId="34" formatCode="_(&quot;$&quot;* #,##0.00_);_(&quot;$&quot;* \(#,##0.00\);_(&quot;$&quot;* &quot;-&quot;??_);_(@_)"/>
      <fill>
        <patternFill patternType="none">
          <fgColor indexed="64"/>
          <bgColor indexed="65"/>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1"/>
        <color theme="1"/>
        <name val="Calibri"/>
        <family val="2"/>
        <scheme val="minor"/>
      </font>
      <numFmt numFmtId="14" formatCode="0.00%"/>
      <fill>
        <patternFill patternType="solid">
          <fgColor indexed="64"/>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4" formatCode="0.00%"/>
      <fill>
        <patternFill patternType="solid">
          <fgColor indexed="64"/>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4" formatCode="0.00%"/>
      <fill>
        <patternFill patternType="solid">
          <fgColor indexed="64"/>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4" formatCode="_(&quot;$&quot;* #,##0.00_);_(&quot;$&quot;* \(#,##0.00\);_(&quot;$&quot;* &quot;-&quot;??_);_(@_)"/>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4" formatCode="_(&quot;$&quot;* #,##0.00_);_(&quot;$&quot;* \(#,##0.00\);_(&quot;$&quot;* &quot;-&quot;??_);_(@_)"/>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4" formatCode="_(&quot;$&quot;* #,##0.00_);_(&quot;$&quot;* \(#,##0.00\);_(&quot;$&quot;* &quot;-&quot;??_);_(@_)"/>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indexed="64"/>
          <bgColor theme="4" tint="0.39994506668294322"/>
        </patternFill>
      </fill>
      <alignment horizontal="right" vertical="bottom" textRotation="0" wrapText="0" indent="0" justifyLastLine="0" shrinkToFit="0" readingOrder="0"/>
    </dxf>
    <dxf>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4" formatCode="0.00%"/>
      <fill>
        <patternFill patternType="solid">
          <fgColor indexed="64"/>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4" formatCode="0.00%"/>
      <fill>
        <patternFill patternType="solid">
          <fgColor indexed="64"/>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4" formatCode="0.00%"/>
      <fill>
        <patternFill patternType="solid">
          <fgColor indexed="64"/>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4" formatCode="_(&quot;$&quot;* #,##0.00_);_(&quot;$&quot;* \(#,##0.00\);_(&quot;$&quot;* &quot;-&quot;??_);_(@_)"/>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4" formatCode="_(&quot;$&quot;* #,##0.00_);_(&quot;$&quot;* \(#,##0.00\);_(&quot;$&quot;* &quot;-&quot;??_);_(@_)"/>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4" formatCode="_(&quot;$&quot;* #,##0.00_);_(&quot;$&quot;* \(#,##0.00\);_(&quot;$&quot;* &quot;-&quot;??_);_(@_)"/>
      <alignment horizontal="right" vertical="bottom" textRotation="0" wrapText="0" indent="0" justifyLastLine="0" shrinkToFit="0" readingOrder="0"/>
    </dxf>
    <dxf>
      <alignment horizontal="left" vertical="bottom" textRotation="0" wrapText="0" indent="0" justifyLastLine="0" shrinkToFit="0" readingOrder="0"/>
    </dxf>
    <dxf>
      <protection locked="0" hidden="0"/>
    </dxf>
    <dxf>
      <protection locked="0" hidden="0"/>
    </dxf>
    <dxf>
      <protection locked="0" hidden="0"/>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color theme="1"/>
      </font>
    </dxf>
    <dxf>
      <font>
        <color theme="4" tint="-0.499984740745262"/>
      </font>
    </dxf>
    <dxf>
      <font>
        <b/>
        <color theme="1"/>
      </font>
      <border>
        <top style="double">
          <color theme="4" tint="-0.499984740745262"/>
        </top>
      </border>
    </dxf>
    <dxf>
      <font>
        <b/>
        <color theme="0"/>
      </font>
      <fill>
        <patternFill patternType="solid">
          <fgColor theme="4"/>
          <bgColor theme="4" tint="-0.499984740745262"/>
        </patternFill>
      </fill>
    </dxf>
    <dxf>
      <font>
        <color theme="1"/>
      </font>
      <border>
        <left style="thin">
          <color theme="4" tint="-0.499984740745262"/>
        </left>
        <right style="thin">
          <color theme="4" tint="-0.499984740745262"/>
        </right>
        <top style="thin">
          <color theme="4" tint="-0.499984740745262"/>
        </top>
        <bottom style="thin">
          <color theme="4" tint="-0.499984740745262"/>
        </bottom>
        <vertical style="thin">
          <color theme="4" tint="-0.499984740745262"/>
        </vertical>
        <horizontal style="thin">
          <color theme="4" tint="-0.499984740745262"/>
        </horizontal>
      </border>
    </dxf>
  </dxfs>
  <tableStyles count="1" defaultTableStyle="Profit and Loss Statement" defaultPivotStyle="PivotStyleLight16">
    <tableStyle name="Profit and Loss Statement" pivot="0" count="7" xr9:uid="{00000000-0011-0000-FFFF-FFFF00000000}">
      <tableStyleElement type="wholeTable" dxfId="89"/>
      <tableStyleElement type="headerRow" dxfId="88"/>
      <tableStyleElement type="totalRow" dxfId="87"/>
      <tableStyleElement type="firstColumn" dxfId="86"/>
      <tableStyleElement type="lastColumn" dxfId="85"/>
      <tableStyleElement type="firstRowStripe" dxfId="84"/>
      <tableStyleElement type="firstColumnStripe" dxfId="83"/>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D3DAE5"/>
      <rgbColor rgb="00FFFF00"/>
      <rgbColor rgb="00EAEAEA"/>
      <rgbColor rgb="0000FFFF"/>
      <rgbColor rgb="00800000"/>
      <rgbColor rgb="00ECEFF4"/>
      <rgbColor rgb="00000080"/>
      <rgbColor rgb="00808000"/>
      <rgbColor rgb="00800080"/>
      <rgbColor rgb="00BBC6D7"/>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619125</xdr:colOff>
      <xdr:row>0</xdr:row>
      <xdr:rowOff>9525</xdr:rowOff>
    </xdr:from>
    <xdr:to>
      <xdr:col>8</xdr:col>
      <xdr:colOff>1200150</xdr:colOff>
      <xdr:row>2</xdr:row>
      <xdr:rowOff>381000</xdr:rowOff>
    </xdr:to>
    <xdr:pic>
      <xdr:nvPicPr>
        <xdr:cNvPr id="3" name="Replace With Logo" descr="Logo Placeholder">
          <a:extLst>
            <a:ext uri="{FF2B5EF4-FFF2-40B4-BE49-F238E27FC236}">
              <a16:creationId xmlns:a16="http://schemas.microsoft.com/office/drawing/2014/main" id="{CCA6DAE2-EBEB-4B28-99BA-2DD8011D02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53650" y="9525"/>
          <a:ext cx="1828800" cy="847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619125</xdr:colOff>
      <xdr:row>0</xdr:row>
      <xdr:rowOff>9525</xdr:rowOff>
    </xdr:from>
    <xdr:to>
      <xdr:col>8</xdr:col>
      <xdr:colOff>1200150</xdr:colOff>
      <xdr:row>2</xdr:row>
      <xdr:rowOff>381000</xdr:rowOff>
    </xdr:to>
    <xdr:pic>
      <xdr:nvPicPr>
        <xdr:cNvPr id="3" name="Replace With Logo" descr="Logo Placeholder">
          <a:extLst>
            <a:ext uri="{FF2B5EF4-FFF2-40B4-BE49-F238E27FC236}">
              <a16:creationId xmlns:a16="http://schemas.microsoft.com/office/drawing/2014/main" id="{5AE38112-E1F6-43E9-B920-17C77389F3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53650" y="9525"/>
          <a:ext cx="1828800" cy="8477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619125</xdr:colOff>
      <xdr:row>0</xdr:row>
      <xdr:rowOff>9525</xdr:rowOff>
    </xdr:from>
    <xdr:to>
      <xdr:col>8</xdr:col>
      <xdr:colOff>1200150</xdr:colOff>
      <xdr:row>2</xdr:row>
      <xdr:rowOff>381000</xdr:rowOff>
    </xdr:to>
    <xdr:pic>
      <xdr:nvPicPr>
        <xdr:cNvPr id="3" name="Replace With Logo" descr="Logo Placeholder">
          <a:extLst>
            <a:ext uri="{FF2B5EF4-FFF2-40B4-BE49-F238E27FC236}">
              <a16:creationId xmlns:a16="http://schemas.microsoft.com/office/drawing/2014/main" id="{37AF0D61-EB39-4017-8DC7-5429474834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53650" y="9525"/>
          <a:ext cx="1828800" cy="8477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619125</xdr:colOff>
      <xdr:row>0</xdr:row>
      <xdr:rowOff>9525</xdr:rowOff>
    </xdr:from>
    <xdr:to>
      <xdr:col>8</xdr:col>
      <xdr:colOff>1200150</xdr:colOff>
      <xdr:row>2</xdr:row>
      <xdr:rowOff>381000</xdr:rowOff>
    </xdr:to>
    <xdr:pic>
      <xdr:nvPicPr>
        <xdr:cNvPr id="3" name="Replace With Logo" descr="Logo Placeholder">
          <a:extLst>
            <a:ext uri="{FF2B5EF4-FFF2-40B4-BE49-F238E27FC236}">
              <a16:creationId xmlns:a16="http://schemas.microsoft.com/office/drawing/2014/main" id="{D96A212B-7D34-4B76-B88F-B26ADBBEDF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53650" y="9525"/>
          <a:ext cx="1828800" cy="84772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ashboard" displayName="Dashboard" ref="B6:H14" totalsRowShown="0">
  <autoFilter ref="B6:H14" xr:uid="{00000000-0009-0000-0100-000001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000-000001000000}" name="Summary"/>
    <tableColumn id="2" xr3:uid="{00000000-0010-0000-0000-000002000000}" name="Total Prior Period" dataDxfId="82"/>
    <tableColumn id="3" xr3:uid="{00000000-0010-0000-0000-000003000000}" name="Total Budget" dataDxfId="81">
      <calculatedColumnFormula>SalesRevenue[[#Totals],[Budget]]</calculatedColumnFormula>
    </tableColumn>
    <tableColumn id="4" xr3:uid="{00000000-0010-0000-0000-000004000000}" name="Total Current_x000a_Period" dataDxfId="80">
      <calculatedColumnFormula>SalesRevenue[[#Totals],[Current Period]]</calculatedColumnFormula>
    </tableColumn>
    <tableColumn id="5" xr3:uid="{00000000-0010-0000-0000-000005000000}" name="Total Current Period as % of Sales" dataCellStyle="20% - Accent1">
      <calculatedColumnFormula>SUMIFS(SalesRevenue[Current Period as % of Sales],SalesRevenue[Revenue Type],"Cost of Sales")</calculatedColumnFormula>
    </tableColumn>
    <tableColumn id="6" xr3:uid="{00000000-0010-0000-0000-000006000000}" name="Total % Change from Prior Period" dataCellStyle="20% - Accent1">
      <calculatedColumnFormula>SUMIFS(SalesRevenue[% Change from Prior Period],SalesRevenue[Revenue Type],"Cost of Sales")</calculatedColumnFormula>
    </tableColumn>
    <tableColumn id="7" xr3:uid="{00000000-0010-0000-0000-000007000000}" name="Total % Change from Budget" dataCellStyle="20% - Accent1">
      <calculatedColumnFormula>SUMIFS(SalesRevenue[% Change from Budget],SalesRevenue[Revenue Type],"Cost of Sales")</calculatedColumnFormula>
    </tableColumn>
  </tableColumns>
  <tableStyleInfo name="Profit and Loss Statement" showFirstColumn="0" showLastColumn="0" showRowStripes="0" showColumnStripes="0"/>
  <extLst>
    <ext xmlns:x14="http://schemas.microsoft.com/office/spreadsheetml/2009/9/main" uri="{504A1905-F514-4f6f-8877-14C23A59335A}">
      <x14:table altTextSummary="Enter Summary in this table. Total Prior Period, Total Budget, Total Current Period, Total % Change from Prior Period &amp; Total % Change from Budget are automatically updated"/>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2DE9A12-DACF-4436-8766-FD2CE707CBD6}" name="LongTermLiabilities" displayName="LongTermLiabilities" ref="B37:D39" totalsRowCount="1" headerRowDxfId="23" totalsRowDxfId="22" headerRowCellStyle="Emphasis 2" dataCellStyle="Emphasis 2" totalsRowCellStyle="Emphasis 2">
  <autoFilter ref="B37:D38" xr:uid="{866CAC4C-27C0-4300-8BA3-EF3A9582E2BB}"/>
  <tableColumns count="3">
    <tableColumn id="1" xr3:uid="{C29B75FB-47DA-4D78-A36C-4841DD5C51BE}" name="Long-term liabilities:" totalsRowLabel="Total long-term liabilities" dataDxfId="21" totalsRowDxfId="20" dataCellStyle="Emphasis 2"/>
    <tableColumn id="2" xr3:uid="{FF1733CE-DEC6-41AD-97F2-991F0C2220DB}" name="Previous Year" totalsRowFunction="sum" dataDxfId="19" totalsRowDxfId="18" dataCellStyle="Emphasis 2"/>
    <tableColumn id="3" xr3:uid="{75A5E7C8-E85E-4B6B-A996-523263D26520}" name="Current Year" totalsRowFunction="sum" dataDxfId="17" totalsRowDxfId="16" dataCellStyle="Emphasis 2"/>
  </tableColumns>
  <tableStyleInfo name="TableStyleMedium10" showFirstColumn="0" showLastColumn="0" showRowStripes="1" showColumnStripes="0"/>
  <extLst>
    <ext xmlns:x14="http://schemas.microsoft.com/office/spreadsheetml/2009/9/main" uri="{504A1905-F514-4f6f-8877-14C23A59335A}">
      <x14:table altTextSummary="Enter or modify Long-term Liabilities and values for Previous and Current Years in this table. Total is auto calculated at the end"/>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7885A71-09A1-4485-A64C-FAE704ADBF34}" name="OwnersEquity" displayName="OwnersEquity" ref="B41:D44" totalsRowCount="1" headerRowDxfId="15" totalsRowDxfId="14" headerRowCellStyle="Emphasis 2" dataCellStyle="Emphasis 2" totalsRowCellStyle="Emphasis 2">
  <autoFilter ref="B41:D43" xr:uid="{69890292-D7FB-4C2E-8970-728EFA2AE02F}"/>
  <tableColumns count="3">
    <tableColumn id="1" xr3:uid="{FA85A398-5E4D-4EFF-B8E0-EB80057EE469}" name="Owner's equity:" totalsRowLabel="Total owner's equity" dataDxfId="13" totalsRowDxfId="12" dataCellStyle="Emphasis 2"/>
    <tableColumn id="2" xr3:uid="{6F1EB1A4-FE48-4ACA-B36A-FC13531DDE8E}" name="Previous Year" totalsRowFunction="sum" dataDxfId="11" totalsRowDxfId="10" dataCellStyle="Emphasis 2"/>
    <tableColumn id="3" xr3:uid="{203DD1CA-CC81-4891-BA15-B736A3A225E6}" name="Current Year" totalsRowFunction="sum" dataDxfId="9" totalsRowDxfId="8" dataCellStyle="Emphasis 2"/>
  </tableColumns>
  <tableStyleInfo name="TableStyleMedium10" showFirstColumn="0" showLastColumn="0" showRowStripes="1" showColumnStripes="0"/>
  <extLst>
    <ext xmlns:x14="http://schemas.microsoft.com/office/spreadsheetml/2009/9/main" uri="{504A1905-F514-4f6f-8877-14C23A59335A}">
      <x14:table altTextSummary="Enter or modify Owner’s Equity items and values for Previous and Current Years in this table. Total is auto calculated at the end"/>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9D240B7-0792-4831-B65F-3EA6D99C5F72}" name="CurrentAssets" displayName="CurrentAssets" ref="B5:D12" totalsRowCount="1" headerRowDxfId="7" totalsRowDxfId="6" dataCellStyle="Emphasis 1">
  <autoFilter ref="B5:D11" xr:uid="{10BB2F00-0B67-4D97-9732-2F45F69E156D}"/>
  <tableColumns count="3">
    <tableColumn id="1" xr3:uid="{CB8DD04C-C672-45FB-A482-0E818F05A60F}" name="Current assets:" totalsRowLabel="Total current assets" dataDxfId="5" totalsRowDxfId="4" dataCellStyle="Emphasis 1" totalsRowCellStyle="Emphasis 1"/>
    <tableColumn id="2" xr3:uid="{3537BBC0-2CAA-47F2-BFAD-01B30F30035E}" name="Previous Year" totalsRowFunction="sum" dataDxfId="3" totalsRowDxfId="2" dataCellStyle="Emphasis 1" totalsRowCellStyle="Emphasis 1"/>
    <tableColumn id="3" xr3:uid="{A8D065A6-0B53-40CB-BB5C-028A3596ED2D}" name="2020" totalsRowFunction="sum" dataDxfId="1" totalsRowDxfId="0" dataCellStyle="Emphasis 1" totalsRowCellStyle="Emphasis 1"/>
  </tableColumns>
  <tableStyleInfo name="TableStyleMedium8" showFirstColumn="0" showLastColumn="0" showRowStripes="1" showColumnStripes="0"/>
  <extLst>
    <ext xmlns:x14="http://schemas.microsoft.com/office/spreadsheetml/2009/9/main" uri="{504A1905-F514-4f6f-8877-14C23A59335A}">
      <x14:table altTextSummary="Enter or modify Current Assets items and values for Previous and Current Years in this table. Total is auto calculated at the en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SalesRevenue" displayName="SalesRevenue" ref="B4:I13" totalsRowCount="1" dataDxfId="79">
  <autoFilter ref="B4:I12" xr:uid="{00000000-0009-0000-0100-000007000000}"/>
  <tableColumns count="8">
    <tableColumn id="1" xr3:uid="{00000000-0010-0000-0100-000001000000}" name="Revenue Type" totalsRowLabel="Total Sales Revenue"/>
    <tableColumn id="8" xr3:uid="{00000000-0010-0000-0100-000008000000}" name="Description" dataCellStyle="Normal"/>
    <tableColumn id="2" xr3:uid="{00000000-0010-0000-0100-000002000000}" name="Prior Period" totalsRowFunction="sum" totalsRowDxfId="78" dataCellStyle="Currency"/>
    <tableColumn id="3" xr3:uid="{00000000-0010-0000-0100-000003000000}" name="Budget" totalsRowFunction="sum" totalsRowDxfId="77" dataCellStyle="Currency"/>
    <tableColumn id="4" xr3:uid="{00000000-0010-0000-0100-000004000000}" name="Current Period" totalsRowFunction="sum" totalsRowDxfId="76" dataCellStyle="Currency"/>
    <tableColumn id="5" xr3:uid="{00000000-0010-0000-0100-000005000000}" name="Current Period as % of Sales" totalsRowFunction="sum" totalsRowDxfId="75" dataCellStyle="20% - Accent1">
      <calculatedColumnFormula>IFERROR(IF(SalesRevenue[[#Totals],[Current Period]]=0,"-",SalesRevenue[[#This Row],[Current Period]]/Sales_Revenue),"-")</calculatedColumnFormula>
    </tableColumn>
    <tableColumn id="6" xr3:uid="{00000000-0010-0000-0100-000006000000}" name="% Change from Prior Period" totalsRowFunction="sum" totalsRowDxfId="74" dataCellStyle="20% - Accent1">
      <calculatedColumnFormula>IFERROR(IF(SalesRevenue[[#This Row],[Prior Period]]=SalesRevenue[[#This Row],[Current Period]],0,IF(SalesRevenue[[#This Row],[Current Period]]&gt;SalesRevenue[[#This Row],[Prior Period]],ABS((SalesRevenue[[#This Row],[Current Period]]/SalesRevenue[[#This Row],[Prior Period]])-1),IF(AND(SalesRevenue[[#This Row],[Current Period]]&lt;SalesRevenue[[#This Row],[Prior Period]],SalesRevenue[[#This Row],[Prior Period]]&lt;0),-((SalesRevenue[[#This Row],[Current Period]]/SalesRevenue[[#This Row],[Prior Period]])-1),(SalesRevenue[[#This Row],[Current Period]]/SalesRevenue[[#This Row],[Prior Period]])-1))),"-")</calculatedColumnFormula>
    </tableColumn>
    <tableColumn id="7" xr3:uid="{00000000-0010-0000-0100-000007000000}" name="% Change from Budget" totalsRowFunction="sum" totalsRowDxfId="73" dataCellStyle="20% - Accent1">
      <calculatedColumnFormula>IFERROR(IF(SalesRevenue[[#This Row],[Budget]]=SalesRevenue[[#This Row],[Current Period]],0,IF(SalesRevenue[[#This Row],[Current Period]]&gt;SalesRevenue[[#This Row],[Budget]],ABS((SalesRevenue[[#This Row],[Current Period]]/SalesRevenue[[#This Row],[Budget]])-1),IF(AND(SalesRevenue[[#This Row],[Current Period]]&lt;SalesRevenue[[#This Row],[Budget]],SalesRevenue[[#This Row],[Budget]]&lt;0),-((SalesRevenue[[#This Row],[Current Period]]/SalesRevenue[[#This Row],[Budget]])-1),(SalesRevenue[[#This Row],[Current Period]]/SalesRevenue[[#This Row],[Budget]])-1))),"-")</calculatedColumnFormula>
    </tableColumn>
  </tableColumns>
  <tableStyleInfo name="Profit and Loss Statement" showFirstColumn="1" showLastColumn="0" showRowStripes="0" showColumnStripes="0"/>
  <extLst>
    <ext xmlns:x14="http://schemas.microsoft.com/office/spreadsheetml/2009/9/main" uri="{504A1905-F514-4f6f-8877-14C23A59335A}">
      <x14:table altTextSummary="Enter Revenue Type, Description, Prior &amp; Current Periods, and Budget. Current Period as % of Sales, % Change from Prior Period &amp; % Change from Budget are automatically calculated"/>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2000000}" name="Income" displayName="Income" ref="B4:I7" totalsRowCount="1" dataDxfId="72" totalsRowDxfId="71" totalsRowCellStyle="Percent">
  <autoFilter ref="B4:I6" xr:uid="{00000000-0009-0000-0100-000019000000}"/>
  <tableColumns count="8">
    <tableColumn id="1" xr3:uid="{00000000-0010-0000-0200-000001000000}" name="Income Type" totalsRowLabel="Total Sales Income"/>
    <tableColumn id="8" xr3:uid="{00000000-0010-0000-0200-000008000000}" name="Description" dataCellStyle="Normal"/>
    <tableColumn id="2" xr3:uid="{00000000-0010-0000-0200-000002000000}" name="Prior Period" totalsRowFunction="sum" totalsRowDxfId="70" dataCellStyle="Currency"/>
    <tableColumn id="3" xr3:uid="{00000000-0010-0000-0200-000003000000}" name="Budget" totalsRowFunction="sum" totalsRowDxfId="69" dataCellStyle="Currency"/>
    <tableColumn id="4" xr3:uid="{00000000-0010-0000-0200-000004000000}" name="Current Period" totalsRowFunction="sum" totalsRowDxfId="68" dataCellStyle="Currency"/>
    <tableColumn id="5" xr3:uid="{00000000-0010-0000-0200-000005000000}" name="Current Period as % of Sales" totalsRowFunction="sum" totalsRowDxfId="67" dataCellStyle="20% - Accent1">
      <calculatedColumnFormula>IFERROR(IF(Sales_Revenue=0,"-",Income[[#This Row],[Current Period]]/Sales_Revenue),"-")</calculatedColumnFormula>
    </tableColumn>
    <tableColumn id="6" xr3:uid="{00000000-0010-0000-0200-000006000000}" name="% Change from Prior Period" totalsRowFunction="sum" totalsRowDxfId="66" dataCellStyle="20% - Accent1">
      <calculatedColumnFormula>IFERROR(IF(Income[[#This Row],[Prior Period]]=Income[[#This Row],[Current Period]],0,IF(Income[[#This Row],[Current Period]]&gt;Income[[#This Row],[Prior Period]],ABS((Income[[#This Row],[Current Period]]/Income[[#This Row],[Prior Period]])-1),IF(AND(Income[[#This Row],[Current Period]]&lt;Income[[#This Row],[Prior Period]],Income[[#This Row],[Prior Period]]&lt;0),-((Income[[#This Row],[Current Period]]/Income[[#This Row],[Prior Period]])-1),(Income[[#This Row],[Current Period]]/Income[[#This Row],[Prior Period]])-1))),"-")</calculatedColumnFormula>
    </tableColumn>
    <tableColumn id="7" xr3:uid="{00000000-0010-0000-0200-000007000000}" name="% Change from Budget" totalsRowFunction="sum" totalsRowDxfId="65" dataCellStyle="20% - Accent1">
      <calculatedColumnFormula>IFERROR(IF(Income[[#This Row],[Budget]]=Income[[#This Row],[Current Period]],0,IF(Income[[#This Row],[Current Period]]&gt;Income[[#This Row],[Budget]],ABS((Income[[#This Row],[Current Period]]/Income[[#This Row],[Budget]])-1),IF(AND(Income[[#This Row],[Current Period]]&lt;Income[[#This Row],[Budget]],Income[[#This Row],[Budget]]&lt;0),-((Income[[#This Row],[Current Period]]/Income[[#This Row],[Budget]])-1),(Income[[#This Row],[Current Period]]/Income[[#This Row],[Budget]])-1))),"-")</calculatedColumnFormula>
    </tableColumn>
  </tableColumns>
  <tableStyleInfo name="Profit and Loss Statement" showFirstColumn="1" showLastColumn="0" showRowStripes="0" showColumnStripes="0"/>
  <extLst>
    <ext xmlns:x14="http://schemas.microsoft.com/office/spreadsheetml/2009/9/main" uri="{504A1905-F514-4f6f-8877-14C23A59335A}">
      <x14:table altTextSummary="Enter Income Type, Description, Prior &amp; Current Periods, and Budget. Current Period as % of Sales, % Change from Prior Period &amp; % Change from Budget are automatically calculated"/>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3000000}" name="OperatingExpenses" displayName="OperatingExpenses" ref="B4:I25" totalsRowCount="1">
  <autoFilter ref="B4:I24" xr:uid="{00000000-0009-0000-0100-00000F000000}"/>
  <tableColumns count="8">
    <tableColumn id="1" xr3:uid="{00000000-0010-0000-0300-000001000000}" name="Expense Type" totalsRowLabel="Total Operating Expenses" totalsRowDxfId="64"/>
    <tableColumn id="8" xr3:uid="{00000000-0010-0000-0300-000008000000}" name="Description" totalsRowDxfId="63" dataCellStyle="Normal"/>
    <tableColumn id="2" xr3:uid="{00000000-0010-0000-0300-000002000000}" name="Prior Period" totalsRowFunction="sum" totalsRowDxfId="62" dataCellStyle="Currency"/>
    <tableColumn id="3" xr3:uid="{00000000-0010-0000-0300-000003000000}" name="Budget" totalsRowFunction="sum" totalsRowDxfId="61" dataCellStyle="Currency"/>
    <tableColumn id="4" xr3:uid="{00000000-0010-0000-0300-000004000000}" name="Current Period" totalsRowFunction="sum" totalsRowDxfId="60" dataCellStyle="Currency"/>
    <tableColumn id="5" xr3:uid="{00000000-0010-0000-0300-000005000000}" name="Current Period as % of Sales" totalsRowFunction="sum" totalsRowDxfId="59" dataCellStyle="20% - Accent1">
      <calculatedColumnFormula>IFERROR(IF(Sales_Revenue=0,"-",OperatingExpenses[[#This Row],[Current Period]]/Sales_Revenue),"-")</calculatedColumnFormula>
    </tableColumn>
    <tableColumn id="6" xr3:uid="{00000000-0010-0000-0300-000006000000}" name="% Change from Prior Period" totalsRowFunction="sum" totalsRowDxfId="58" dataCellStyle="20% - Accent1">
      <calculatedColumnFormula>IFERROR(IF(OperatingExpenses[[#This Row],[Prior Period]]=OperatingExpenses[[#This Row],[Current Period]],0,IF(OperatingExpenses[[#This Row],[Current Period]]&gt;OperatingExpenses[[#This Row],[Prior Period]],ABS((OperatingExpenses[[#This Row],[Current Period]]/OperatingExpenses[[#This Row],[Prior Period]])-1),IF(AND(OperatingExpenses[[#This Row],[Current Period]]&lt;OperatingExpenses[[#This Row],[Prior Period]],OperatingExpenses[[#This Row],[Prior Period]]&lt;0),-((OperatingExpenses[[#This Row],[Current Period]]/OperatingExpenses[[#This Row],[Prior Period]])-1),(OperatingExpenses[[#This Row],[Current Period]]/OperatingExpenses[[#This Row],[Prior Period]])-1))),"-")</calculatedColumnFormula>
    </tableColumn>
    <tableColumn id="7" xr3:uid="{00000000-0010-0000-0300-000007000000}" name="% Change from Budget" totalsRowFunction="sum" totalsRowDxfId="57" dataCellStyle="20% - Accent1">
      <calculatedColumnFormula>IFERROR(IF(OperatingExpenses[[#This Row],[Budget]]=OperatingExpenses[[#This Row],[Current Period]],0,IF(OperatingExpenses[[#This Row],[Current Period]]&gt;OperatingExpenses[[#This Row],[Budget]],ABS((OperatingExpenses[[#This Row],[Current Period]]/OperatingExpenses[[#This Row],[Budget]])-1),IF(AND(OperatingExpenses[[#This Row],[Current Period]]&lt;OperatingExpenses[[#This Row],[Budget]],OperatingExpenses[[#This Row],[Budget]]&lt;0),-((OperatingExpenses[[#This Row],[Current Period]]/OperatingExpenses[[#This Row],[Budget]])-1),(OperatingExpenses[[#This Row],[Current Period]]/OperatingExpenses[[#This Row],[Budget]])-1))),"-")</calculatedColumnFormula>
    </tableColumn>
  </tableColumns>
  <tableStyleInfo name="Profit and Loss Statement" showFirstColumn="1" showLastColumn="0" showRowStripes="0" showColumnStripes="0"/>
  <extLst>
    <ext xmlns:x14="http://schemas.microsoft.com/office/spreadsheetml/2009/9/main" uri="{504A1905-F514-4f6f-8877-14C23A59335A}">
      <x14:table altTextSummary="Enter Expense Type, Description, Prior &amp; Current Periods, and Budget. Current Period as % of Sales, % Change from Prior Period &amp; % Change from Budget are automatically calculated"/>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4000000}" name="Taxes" displayName="Taxes" ref="B4:I10" totalsRowCount="1">
  <autoFilter ref="B4:I9" xr:uid="{00000000-0009-0000-0100-000018000000}"/>
  <tableColumns count="8">
    <tableColumn id="1" xr3:uid="{00000000-0010-0000-0400-000001000000}" name="Type" totalsRowLabel="Total Taxes" totalsRowDxfId="56"/>
    <tableColumn id="8" xr3:uid="{00000000-0010-0000-0400-000008000000}" name="Description" totalsRowDxfId="55" dataCellStyle="Normal"/>
    <tableColumn id="2" xr3:uid="{00000000-0010-0000-0400-000002000000}" name="Prior Period" totalsRowFunction="sum" totalsRowDxfId="54" dataCellStyle="Currency"/>
    <tableColumn id="3" xr3:uid="{00000000-0010-0000-0400-000003000000}" name="Budget" totalsRowFunction="sum" totalsRowDxfId="53" dataCellStyle="Currency"/>
    <tableColumn id="4" xr3:uid="{00000000-0010-0000-0400-000004000000}" name="Current Period" totalsRowFunction="sum" totalsRowDxfId="52" dataCellStyle="Currency"/>
    <tableColumn id="5" xr3:uid="{00000000-0010-0000-0400-000005000000}" name="Current Period as % of Sales" totalsRowFunction="custom" totalsRowDxfId="51" dataCellStyle="20% - Accent1">
      <calculatedColumnFormula>IFERROR(IF(Sales_Revenue=0,"-",Taxes[[#This Row],[Current Period]]/Sales_Revenue),"-")</calculatedColumnFormula>
      <totalsRowFormula>IFERROR(SUBTOTAL(109,Taxes[Current Period as % of Sales]),"-")</totalsRowFormula>
    </tableColumn>
    <tableColumn id="6" xr3:uid="{00000000-0010-0000-0400-000006000000}" name="% Change from Prior Period" totalsRowFunction="sum" totalsRowDxfId="50" dataCellStyle="20% - Accent1">
      <calculatedColumnFormula>IFERROR(IF(Taxes[[#This Row],[Prior Period]]=Taxes[[#This Row],[Current Period]],0,IF(Taxes[[#This Row],[Current Period]]&gt;Taxes[[#This Row],[Prior Period]],ABS((Taxes[[#This Row],[Current Period]]/Taxes[[#This Row],[Prior Period]])-1),IF(AND(Taxes[[#This Row],[Current Period]]&lt;Taxes[[#This Row],[Prior Period]],Taxes[[#This Row],[Prior Period]]&lt;0),-((Taxes[[#This Row],[Current Period]]/Taxes[[#This Row],[Prior Period]])-1),(Taxes[[#This Row],[Current Period]]/Taxes[[#This Row],[Prior Period]])-1))),"-")</calculatedColumnFormula>
    </tableColumn>
    <tableColumn id="7" xr3:uid="{00000000-0010-0000-0400-000007000000}" name="% Change from Budget" totalsRowFunction="sum" totalsRowDxfId="49" dataCellStyle="20% - Accent1">
      <calculatedColumnFormula>IFERROR(IF(Taxes[[#This Row],[Budget]]=Taxes[[#This Row],[Current Period]],0,IF(Taxes[[#This Row],[Current Period]]&gt;Taxes[[#This Row],[Budget]],ABS((Taxes[[#This Row],[Current Period]]/Taxes[[#This Row],[Budget]])-1),IF(AND(Taxes[[#This Row],[Current Period]]&lt;Taxes[[#This Row],[Budget]],Taxes[[#This Row],[Budget]]&lt;0),-((Taxes[[#This Row],[Current Period]]/Taxes[[#This Row],[Budget]])-1),(Taxes[[#This Row],[Current Period]]/Taxes[[#This Row],[Budget]])-1))),"-")</calculatedColumnFormula>
    </tableColumn>
  </tableColumns>
  <tableStyleInfo name="Profit and Loss Statement" showFirstColumn="1" showLastColumn="0" showRowStripes="0" showColumnStripes="0"/>
  <extLst>
    <ext xmlns:x14="http://schemas.microsoft.com/office/spreadsheetml/2009/9/main" uri="{504A1905-F514-4f6f-8877-14C23A59335A}">
      <x14:table altTextSummary="Enter Tax Type, Description, Prior &amp; Current Periods, and Budget. Current Period as % of Sales, % Change from Prior Period &amp; % Change from Budget are automatically calculated"/>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05000000}" name="Categories" displayName="Categories" ref="B1:B8" totalsRowShown="0">
  <autoFilter ref="B1:B8" xr:uid="{00000000-0009-0000-0100-00001F000000}"/>
  <tableColumns count="1">
    <tableColumn id="1" xr3:uid="{00000000-0010-0000-0500-000001000000}" name="Categories"/>
  </tableColumns>
  <tableStyleInfo name="Profit and Loss Statement" showFirstColumn="0" showLastColumn="0" showRowStripes="0" showColumnStripes="0"/>
  <extLst>
    <ext xmlns:x14="http://schemas.microsoft.com/office/spreadsheetml/2009/9/main" uri="{504A1905-F514-4f6f-8877-14C23A59335A}">
      <x14:table altTextSummary="Enter Categories for Sales, Income, Expenses and Taxes in this table"/>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149E83B-30B1-4D77-A13C-0262CA596BDA}" name="FixedAssets" displayName="FixedAssets" ref="B14:D19" totalsRowCount="1" headerRowDxfId="47" totalsRowDxfId="46" dataCellStyle="Emphasis 1">
  <autoFilter ref="B14:D18" xr:uid="{20CB1CB8-B33F-4A19-8CA7-DD990A80E767}"/>
  <tableColumns count="3">
    <tableColumn id="1" xr3:uid="{3FBAFD81-4C59-4136-A199-DB1F4014174C}" name="Fixed assets:" totalsRowLabel="Total fixed assets" dataDxfId="45" totalsRowDxfId="44" dataCellStyle="Emphasis 1"/>
    <tableColumn id="2" xr3:uid="{58E0F4C7-6AFA-4E79-AB4C-6732A14497A0}" name="Previous Year" totalsRowFunction="sum" dataDxfId="43" totalsRowDxfId="42" dataCellStyle="Emphasis 1"/>
    <tableColumn id="3" xr3:uid="{5DC331A0-7444-4BC2-B864-7A0CBC424F39}" name="Current Year" totalsRowFunction="sum" dataDxfId="41" totalsRowDxfId="40" dataCellStyle="Emphasis 1"/>
  </tableColumns>
  <tableStyleInfo name="TableStyleMedium8" showFirstColumn="0" showLastColumn="0" showRowStripes="1" showColumnStripes="0"/>
  <extLst>
    <ext xmlns:x14="http://schemas.microsoft.com/office/spreadsheetml/2009/9/main" uri="{504A1905-F514-4f6f-8877-14C23A59335A}">
      <x14:table altTextSummary="Enter or modify Fixed Assets items and values for Previous and Current Years in this table. Total is auto calculated at the end"/>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DA4C0CE-6DAB-49E9-A200-E177BB2FDC68}" name="OtherAssets" displayName="OtherAssets" ref="B21:D23" totalsRowCount="1" headerRowDxfId="39" totalsRowDxfId="38" dataCellStyle="Emphasis 1">
  <autoFilter ref="B21:D22" xr:uid="{1A8B8EC6-577F-41D5-A8C7-A288024FFB83}"/>
  <tableColumns count="3">
    <tableColumn id="1" xr3:uid="{2D4701AB-F937-4F6F-82F4-4A023C756A12}" name="Other assets:" totalsRowLabel="Total other assets" dataDxfId="37" totalsRowDxfId="36" dataCellStyle="Emphasis 1"/>
    <tableColumn id="2" xr3:uid="{3A9AEC6B-3A10-4AF5-9949-0E5A3A15CE52}" name="Previous Year" totalsRowFunction="sum" dataDxfId="35" totalsRowDxfId="34" dataCellStyle="Emphasis 1"/>
    <tableColumn id="3" xr3:uid="{53DF16AF-8C17-432F-9964-6CF5048B4E63}" name="Current Year" totalsRowFunction="sum" dataDxfId="33" totalsRowDxfId="32" dataCellStyle="Emphasis 1"/>
  </tableColumns>
  <tableStyleInfo name="TableStyleMedium8" showFirstColumn="0" showLastColumn="0" showRowStripes="1" showColumnStripes="0"/>
  <extLst>
    <ext xmlns:x14="http://schemas.microsoft.com/office/spreadsheetml/2009/9/main" uri="{504A1905-F514-4f6f-8877-14C23A59335A}">
      <x14:table altTextSummary="Enter or modify Other Assets items and values for Previous and Current Years in this table. Total is auto calculated at the end"/>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71B7B77-0C1A-49E9-909F-D9BC7CF5F885}" name="CurrentLiabilities" displayName="CurrentLiabilities" ref="B28:D35" totalsRowCount="1" headerRowDxfId="31" totalsRowDxfId="30" headerRowCellStyle="Emphasis 2" dataCellStyle="Emphasis 2" totalsRowCellStyle="Emphasis 2">
  <autoFilter ref="B28:D34" xr:uid="{51497840-04D6-4003-9B15-D1ED5B8EBAB1}"/>
  <tableColumns count="3">
    <tableColumn id="1" xr3:uid="{40A52F3B-BAB7-45E3-AE12-A2EF7FA52BC1}" name="Current liabilities:" totalsRowLabel="Total current liabilities" dataDxfId="29" totalsRowDxfId="28" dataCellStyle="Emphasis 2"/>
    <tableColumn id="2" xr3:uid="{8C76A144-9BFC-403C-807D-6324E1161BC4}" name="Previous Year" totalsRowFunction="sum" dataDxfId="27" totalsRowDxfId="26" dataCellStyle="Emphasis 2"/>
    <tableColumn id="3" xr3:uid="{4CDD56F1-0598-442B-A3E8-3DCFAED1E074}" name="Current Year" totalsRowFunction="sum" dataDxfId="25" totalsRowDxfId="24" dataCellStyle="Emphasis 2"/>
  </tableColumns>
  <tableStyleInfo name="TableStyleMedium10" showFirstColumn="0" showLastColumn="0" showRowStripes="1" showColumnStripes="0"/>
  <extLst>
    <ext xmlns:x14="http://schemas.microsoft.com/office/spreadsheetml/2009/9/main" uri="{504A1905-F514-4f6f-8877-14C23A59335A}">
      <x14:table altTextSummary="Enter or modify Current Liabilities and values for Previous and Current Years in this table. Total is auto calculated at the end"/>
    </ext>
  </extLst>
</table>
</file>

<file path=xl/theme/theme1.xml><?xml version="1.0" encoding="utf-8"?>
<a:theme xmlns:a="http://schemas.openxmlformats.org/drawingml/2006/main" name="Office Theme">
  <a:themeElements>
    <a:clrScheme name="Profit and Loss Statement">
      <a:dk1>
        <a:srgbClr val="000000"/>
      </a:dk1>
      <a:lt1>
        <a:srgbClr val="FFFFFF"/>
      </a:lt1>
      <a:dk2>
        <a:srgbClr val="000000"/>
      </a:dk2>
      <a:lt2>
        <a:srgbClr val="FFFFFF"/>
      </a:lt2>
      <a:accent1>
        <a:srgbClr val="61C7DB"/>
      </a:accent1>
      <a:accent2>
        <a:srgbClr val="96C030"/>
      </a:accent2>
      <a:accent3>
        <a:srgbClr val="DB4D75"/>
      </a:accent3>
      <a:accent4>
        <a:srgbClr val="F09D23"/>
      </a:accent4>
      <a:accent5>
        <a:srgbClr val="8968A9"/>
      </a:accent5>
      <a:accent6>
        <a:srgbClr val="EAC71D"/>
      </a:accent6>
      <a:hlink>
        <a:srgbClr val="61C7DB"/>
      </a:hlink>
      <a:folHlink>
        <a:srgbClr val="8968A9"/>
      </a:folHlink>
    </a:clrScheme>
    <a:fontScheme name="Profit and Loss Statement">
      <a:majorFont>
        <a:latin typeface="Franklin Gothic Medium"/>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table" Target="../tables/table7.xml"/><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pageSetUpPr fitToPage="1"/>
  </sheetPr>
  <dimension ref="A1:J25"/>
  <sheetViews>
    <sheetView showGridLines="0" showRowColHeaders="0" tabSelected="1" topLeftCell="C1" zoomScaleNormal="100" workbookViewId="0">
      <selection activeCell="J10" sqref="J10"/>
    </sheetView>
  </sheetViews>
  <sheetFormatPr defaultColWidth="0" defaultRowHeight="30" customHeight="1" zeroHeight="1" x14ac:dyDescent="0.25"/>
  <cols>
    <col min="1" max="1" width="2.7109375" customWidth="1"/>
    <col min="2" max="2" width="46.7109375" customWidth="1"/>
    <col min="3" max="8" width="18.7109375" customWidth="1"/>
    <col min="9" max="9" width="2.7109375" customWidth="1"/>
    <col min="10" max="10" width="9.140625" customWidth="1"/>
    <col min="11" max="16384" width="9.140625" hidden="1"/>
  </cols>
  <sheetData>
    <row r="1" spans="1:8" ht="21" x14ac:dyDescent="0.25">
      <c r="B1" s="13" t="s">
        <v>10</v>
      </c>
      <c r="C1" s="70" t="s">
        <v>70</v>
      </c>
      <c r="D1" s="70"/>
      <c r="E1" s="70"/>
      <c r="G1" s="72"/>
      <c r="H1" s="72"/>
    </row>
    <row r="2" spans="1:8" ht="16.5" x14ac:dyDescent="0.25">
      <c r="B2" s="26" t="s">
        <v>41</v>
      </c>
      <c r="C2" t="s">
        <v>31</v>
      </c>
      <c r="G2" s="72"/>
      <c r="H2" s="72"/>
    </row>
    <row r="3" spans="1:8" ht="15.75" x14ac:dyDescent="0.25">
      <c r="B3" s="2" t="s">
        <v>54</v>
      </c>
      <c r="C3" s="67" t="str">
        <f>IFERROR(IF(Total_Gross_Profit=0,"-",Total_Gross_Profit/Total_Sales_Revenue),"-")</f>
        <v>-</v>
      </c>
      <c r="G3" s="72"/>
      <c r="H3" s="72"/>
    </row>
    <row r="4" spans="1:8" ht="15.75" x14ac:dyDescent="0.25">
      <c r="B4" s="2" t="s">
        <v>55</v>
      </c>
      <c r="C4" s="67" t="str">
        <f>IFERROR(IF(Net_Profit=0,"-",Net_Profit/Total_Sales_Revenue),"-")</f>
        <v>-</v>
      </c>
      <c r="G4" s="72"/>
      <c r="H4" s="72"/>
    </row>
    <row r="5" spans="1:8" ht="45" customHeight="1" x14ac:dyDescent="0.3">
      <c r="B5" s="71" t="s">
        <v>68</v>
      </c>
      <c r="C5" s="71"/>
      <c r="D5" s="71"/>
      <c r="E5" s="71"/>
      <c r="F5" s="71"/>
      <c r="G5" s="71"/>
      <c r="H5" s="71"/>
    </row>
    <row r="6" spans="1:8" ht="38.1" customHeight="1" x14ac:dyDescent="0.25">
      <c r="B6" s="4" t="s">
        <v>48</v>
      </c>
      <c r="C6" s="4" t="s">
        <v>49</v>
      </c>
      <c r="D6" s="4" t="s">
        <v>50</v>
      </c>
      <c r="E6" s="4" t="s">
        <v>73</v>
      </c>
      <c r="F6" s="4" t="s">
        <v>51</v>
      </c>
      <c r="G6" s="4" t="s">
        <v>52</v>
      </c>
      <c r="H6" s="4" t="s">
        <v>53</v>
      </c>
    </row>
    <row r="7" spans="1:8" ht="30" customHeight="1" x14ac:dyDescent="0.25">
      <c r="B7" s="4" t="s">
        <v>37</v>
      </c>
      <c r="C7" s="68">
        <f>SUMIFS(SalesRevenue[Prior Period],SalesRevenue[Revenue Type],"Sales Revenue")</f>
        <v>0</v>
      </c>
      <c r="D7" s="68">
        <f>SUMIFS(SalesRevenue[Budget],SalesRevenue[Revenue Type],"Sales Revenue")</f>
        <v>0</v>
      </c>
      <c r="E7" s="68">
        <f>SUMIFS(SalesRevenue[Current Period],SalesRevenue[Revenue Type],"Sales Revenue")</f>
        <v>0</v>
      </c>
      <c r="F7" s="21">
        <f>SUMIFS(SalesRevenue[Current Period as % of Sales],SalesRevenue[Revenue Type],"Sales Revenue")</f>
        <v>0</v>
      </c>
      <c r="G7" s="21">
        <f>SUMIFS(SalesRevenue[% Change from Prior Period],SalesRevenue[Revenue Type],"Sales Revenue")</f>
        <v>0</v>
      </c>
      <c r="H7" s="21">
        <f>SUMIFS(SalesRevenue[% Change from Budget],SalesRevenue[Revenue Type],"Sales Revenue")</f>
        <v>0</v>
      </c>
    </row>
    <row r="8" spans="1:8" ht="30" customHeight="1" x14ac:dyDescent="0.25">
      <c r="B8" s="4" t="s">
        <v>28</v>
      </c>
      <c r="C8" s="68">
        <f>SUMIFS(SalesRevenue[Prior Period],SalesRevenue[Revenue Type],"Cost of Sales")</f>
        <v>0</v>
      </c>
      <c r="D8" s="68">
        <f>SUMIFS(SalesRevenue[Budget],SalesRevenue[Revenue Type],"Cost of Sales")</f>
        <v>0</v>
      </c>
      <c r="E8" s="68">
        <f>SUMIFS(SalesRevenue[Current Period],SalesRevenue[Revenue Type],"Cost of Sales")</f>
        <v>0</v>
      </c>
      <c r="F8" s="21">
        <f>SUMIFS(SalesRevenue[Current Period as % of Sales],SalesRevenue[Revenue Type],"Cost of Sales")</f>
        <v>0</v>
      </c>
      <c r="G8" s="21">
        <f>SUMIFS(SalesRevenue[% Change from Prior Period],SalesRevenue[Revenue Type],"Cost of Sales")</f>
        <v>0</v>
      </c>
      <c r="H8" s="21">
        <f>SUMIFS(SalesRevenue[% Change from Budget],SalesRevenue[Revenue Type],"Cost of Sales")</f>
        <v>0</v>
      </c>
    </row>
    <row r="9" spans="1:8" ht="30" customHeight="1" x14ac:dyDescent="0.25">
      <c r="B9" s="4" t="s">
        <v>39</v>
      </c>
      <c r="C9" s="68">
        <f>SUMIFS(OperatingExpenses[Prior Period],OperatingExpenses[Expense Type],"Sales and Marketing")</f>
        <v>0</v>
      </c>
      <c r="D9" s="68">
        <f>SUMIFS(OperatingExpenses[Budget],OperatingExpenses[Expense Type],"Sales and Marketing")</f>
        <v>0</v>
      </c>
      <c r="E9" s="68">
        <f>SUMIFS(OperatingExpenses[Current Period],OperatingExpenses[Expense Type],"Sales and Marketing")</f>
        <v>0</v>
      </c>
      <c r="F9" s="21">
        <f>SUMIFS(OperatingExpenses[Current Period as % of Sales],OperatingExpenses[Expense Type],"Sales and Marketing")</f>
        <v>0</v>
      </c>
      <c r="G9" s="21">
        <f>SUMIFS(OperatingExpenses[% Change from Prior Period],OperatingExpenses[Expense Type],"Sales and Marketing")</f>
        <v>0</v>
      </c>
      <c r="H9" s="21">
        <f>SUMIFS(OperatingExpenses[% Change from Budget],OperatingExpenses[Expense Type],"Sales and Marketing")</f>
        <v>0</v>
      </c>
    </row>
    <row r="10" spans="1:8" ht="30" customHeight="1" x14ac:dyDescent="0.25">
      <c r="B10" s="4" t="s">
        <v>40</v>
      </c>
      <c r="C10" s="68">
        <f>SUMIFS(OperatingExpenses[Prior Period],OperatingExpenses[Expense Type],"Research and Development")</f>
        <v>0</v>
      </c>
      <c r="D10" s="68">
        <f>SUMIFS(OperatingExpenses[Budget],OperatingExpenses[Expense Type],"Research and Development")</f>
        <v>0</v>
      </c>
      <c r="E10" s="68">
        <f>SUMIFS(OperatingExpenses[Current Period],OperatingExpenses[Expense Type],"Research and Development")</f>
        <v>0</v>
      </c>
      <c r="F10" s="21">
        <f>SUMIFS(OperatingExpenses[Current Period as % of Sales],OperatingExpenses[Expense Type],"Research and Development")</f>
        <v>0</v>
      </c>
      <c r="G10" s="21">
        <f>SUMIFS(OperatingExpenses[% Change from Prior Period],OperatingExpenses[Expense Type],"Research and Development")</f>
        <v>0</v>
      </c>
      <c r="H10" s="21">
        <f>SUMIFS(OperatingExpenses[% Change from Budget],OperatingExpenses[Expense Type],"Research and Development")</f>
        <v>0</v>
      </c>
    </row>
    <row r="11" spans="1:8" ht="30" customHeight="1" x14ac:dyDescent="0.25">
      <c r="B11" s="4" t="s">
        <v>71</v>
      </c>
      <c r="C11" s="68">
        <f>SUMIFS(OperatingExpenses[Prior Period],OperatingExpenses[Expense Type],"General and Adminstrative")</f>
        <v>0</v>
      </c>
      <c r="D11" s="68">
        <f>SUMIFS(OperatingExpenses[Budget],OperatingExpenses[Expense Type],"General and Adminstrative")</f>
        <v>0</v>
      </c>
      <c r="E11" s="68">
        <f>SUMIFS(OperatingExpenses[Current Period],OperatingExpenses[Expense Type],"General and Adminstrative")</f>
        <v>0</v>
      </c>
      <c r="F11" s="21">
        <f>SUMIFS(OperatingExpenses[Current Period as % of Sales],OperatingExpenses[Expense Type],"General and Adminstrative")</f>
        <v>0</v>
      </c>
      <c r="G11" s="21">
        <f>SUMIFS(OperatingExpenses[% Change from Prior Period],OperatingExpenses[Expense Type],"General and Adminstrative")</f>
        <v>0</v>
      </c>
      <c r="H11" s="21">
        <f>SUMIFS(OperatingExpenses[% Change from Budget],OperatingExpenses[Expense Type],"General and Adminstrative")</f>
        <v>0</v>
      </c>
    </row>
    <row r="12" spans="1:8" ht="30" customHeight="1" x14ac:dyDescent="0.25">
      <c r="B12" s="4" t="s">
        <v>60</v>
      </c>
      <c r="C12" s="68">
        <f>OperatingExpenses[[#Totals],[Prior Period]]-SUM(C9:C11)</f>
        <v>0</v>
      </c>
      <c r="D12" s="68">
        <f>OperatingExpenses[[#Totals],[Budget]]-SUM(D9:D11)</f>
        <v>0</v>
      </c>
      <c r="E12" s="68">
        <f>OperatingExpenses[[#Totals],[Current Period]]-SUM(E9:E11)</f>
        <v>0</v>
      </c>
      <c r="F12" s="21">
        <f>OperatingExpenses[[#Totals],[Current Period as % of Sales]]-SUM(F9:F11)</f>
        <v>0</v>
      </c>
      <c r="G12" s="21">
        <f>OperatingExpenses[[#Totals],[% Change from Prior Period]]-SUM(G9:G11)</f>
        <v>0</v>
      </c>
      <c r="H12" s="21">
        <f>OperatingExpenses[[#Totals],[% Change from Budget]]-SUM(H9:H11)</f>
        <v>0</v>
      </c>
    </row>
    <row r="13" spans="1:8" s="7" customFormat="1" ht="30" customHeight="1" x14ac:dyDescent="0.25">
      <c r="A13"/>
      <c r="B13" t="s">
        <v>63</v>
      </c>
      <c r="C13" s="68">
        <f>Income[[#Totals],[Prior Period]]</f>
        <v>0</v>
      </c>
      <c r="D13" s="68">
        <f>Income[[#Totals],[Budget]]</f>
        <v>0</v>
      </c>
      <c r="E13" s="68">
        <f>Income[[#Totals],[Current Period]]</f>
        <v>0</v>
      </c>
      <c r="F13" s="21">
        <f>Income[[#Totals],[Current Period as % of Sales]]</f>
        <v>0</v>
      </c>
      <c r="G13" s="21">
        <f>Income[[#Totals],[% Change from Prior Period]]</f>
        <v>0</v>
      </c>
      <c r="H13" s="21">
        <f>Income[[#Totals],[% Change from Budget]]</f>
        <v>0</v>
      </c>
    </row>
    <row r="14" spans="1:8" ht="30" customHeight="1" x14ac:dyDescent="0.25">
      <c r="B14" s="4" t="s">
        <v>64</v>
      </c>
      <c r="C14" s="68">
        <f>Taxes[[#Totals],[Prior Period]]</f>
        <v>0</v>
      </c>
      <c r="D14" s="68">
        <f>Taxes[[#Totals],[Budget]]</f>
        <v>0</v>
      </c>
      <c r="E14" s="68">
        <f>Taxes[[#Totals],[Current Period]]</f>
        <v>0</v>
      </c>
      <c r="F14" s="21">
        <f>Taxes[[#Totals],[Current Period as % of Sales]]</f>
        <v>0</v>
      </c>
      <c r="G14" s="21">
        <f>Taxes[[#Totals],[% Change from Prior Period]]</f>
        <v>0</v>
      </c>
      <c r="H14" s="21">
        <f>Taxes[[#Totals],[% Change from Budget]]</f>
        <v>0</v>
      </c>
    </row>
    <row r="15" spans="1:8" ht="30" customHeight="1" x14ac:dyDescent="0.25">
      <c r="C15" s="69">
        <f>IFERROR(C7-C8,"-")</f>
        <v>0</v>
      </c>
      <c r="D15" s="69">
        <f>IFERROR(D7-D8,"-")</f>
        <v>0</v>
      </c>
      <c r="E15" s="69">
        <f>IFERROR(Total_Sales_Revenue-Total_Cost_Sales,"-")</f>
        <v>0</v>
      </c>
      <c r="F15" s="18" t="str">
        <f>IFERROR(IF(Total_Sales_Revenue=0,"0.00%",Total_Gross_Profit/Total_Sales_Revenue),"-")</f>
        <v>0.00%</v>
      </c>
      <c r="G15" s="18">
        <f>IFERROR(IF(C15=Total_Gross_Profit,0,IF(Total_Gross_Profit&gt;C15,ABS((Total_Gross_Profit/C15)-1),IF(AND(Total_Gross_Profit&lt;C15,C15&lt;0),-((Total_Gross_Profit/C15)-1),(Total_Gross_Profit/C15)-1))),"-")</f>
        <v>0</v>
      </c>
      <c r="H15" s="18">
        <f>IFERROR(IF(D15=Total_Gross_Profit,0,IF(Total_Gross_Profit&gt;D15,ABS((Total_Gross_Profit/D15)-1),IF(AND(Total_Gross_Profit&lt;D15,D15&lt;0),-((Total_Gross_Profit/D15)-1),(Total_Gross_Profit/D15)-1))),"-")</f>
        <v>0</v>
      </c>
    </row>
    <row r="16" spans="1:8" ht="30" customHeight="1" x14ac:dyDescent="0.25">
      <c r="B16" s="5" t="s">
        <v>29</v>
      </c>
      <c r="C16" s="69">
        <f>IFERROR(C9+C10+C11+C12,"-")</f>
        <v>0</v>
      </c>
      <c r="D16" s="69">
        <f>IFERROR(D9+D10+D11+D12,"-")</f>
        <v>0</v>
      </c>
      <c r="E16" s="69">
        <f>IFERROR(Total_Sales_and_Marketing+Total_Research_and_Development+Total_General_and_Administrative+Total_Other_Expenses,"-")</f>
        <v>0</v>
      </c>
      <c r="F16" s="18" t="str">
        <f>IFERROR(IF(Total_Sales_Revenue=0,"0.00%",Total_Operating_Expenses/Total_Sales_Revenue),"-")</f>
        <v>0.00%</v>
      </c>
      <c r="G16" s="18">
        <f>IFERROR(IF(C16=Total_Operating_Expenses,0,IF(Total_Operating_Expenses&gt;C16,ABS((Total_Operating_Expenses/C16)-1),IF(AND(Total_Operating_Expenses&lt;C16,C16&lt;0),-((Total_Operating_Expenses/C16)-1),(Total_Operating_Expenses/C16)-1))),"-")</f>
        <v>0</v>
      </c>
      <c r="H16" s="18">
        <f>IFERROR(IF(D16=Total_Operating_Expenses,0,IF(Total_Operating_Expenses&gt;D16,ABS((Total_Operating_Expenses/D16)-1),IF(AND(Total_Operating_Expenses&lt;D16,D16&lt;0),-((Total_Operating_Expenses/D16)-1),(Total_Operating_Expenses/D16)-1))),"-")</f>
        <v>0</v>
      </c>
    </row>
    <row r="17" spans="2:8" ht="30" customHeight="1" x14ac:dyDescent="0.25">
      <c r="B17" s="6" t="s">
        <v>61</v>
      </c>
      <c r="C17" s="69">
        <f>IFERROR(C15-C16,"-")</f>
        <v>0</v>
      </c>
      <c r="D17" s="69">
        <f>IFERROR(D15-D16,"-")</f>
        <v>0</v>
      </c>
      <c r="E17" s="69">
        <f>IFERROR(Total_Gross_Profit-Total_Operating_Expenses,"-")</f>
        <v>0</v>
      </c>
      <c r="F17" s="18" t="str">
        <f>IFERROR(IF(Total_Sales_Revenue=0,"0.00%",Total_Income_Operations/Total_Sales_Revenue),"-")</f>
        <v>0.00%</v>
      </c>
      <c r="G17" s="18">
        <f>IFERROR(IF(C17=Total_Income_Operations,0,IF(Total_Income_Operations&gt;C17,ABS((Total_Income_Operations/C17)-1),IF(AND(Total_Income_Operations&lt;C17,C17&lt;0),-((Total_Income_Operations/C17)-1),(Total_Income_Operations/C17)-1))),"-")</f>
        <v>0</v>
      </c>
      <c r="H17" s="18">
        <f>IFERROR(IF(D17=Total_Income_Operations,0,IF(Total_Income_Operations&gt;D17,ABS((Total_Income_Operations/D17)-1),IF(AND(Total_Income_Operations&lt;D17,D17&lt;0),-((Total_Income_Operations/D17)-1),(Total_Income_Operations/D17)-1))),"-")</f>
        <v>0</v>
      </c>
    </row>
    <row r="18" spans="2:8" ht="30" customHeight="1" x14ac:dyDescent="0.25">
      <c r="B18" s="5" t="s">
        <v>62</v>
      </c>
      <c r="C18" s="69">
        <f>IFERROR(C17+C13-C14,"-")</f>
        <v>0</v>
      </c>
      <c r="D18" s="69">
        <f>IFERROR(D17+D13-D14,"-")</f>
        <v>0</v>
      </c>
      <c r="E18" s="69">
        <f>Total_Income_Operations+Total_Other_Income-Total_Taxes</f>
        <v>0</v>
      </c>
      <c r="F18" s="18" t="str">
        <f>IFERROR(IF(Total_Sales_Revenue=0,"0.00%",Net_Profit/Total_Sales_Revenue),"-")</f>
        <v>0.00%</v>
      </c>
      <c r="G18" s="18">
        <f>IFERROR(IF(C18=Net_Profit,0,IF(Net_Profit&gt;C18,ABS((Net_Profit/C18)-1),IF(AND(Net_Profit&lt;C18,C18&lt;0),-((Net_Profit/C18)-1),(Net_Profit/C18)-1))),"-")</f>
        <v>0</v>
      </c>
      <c r="H18" s="18">
        <f>IFERROR(IF(D18=Net_Profit,0,IF(Net_Profit&gt;D18,ABS((Net_Profit/D18)-1),IF(AND(Net_Profit&lt;D18,D18&lt;0),-((Net_Profit/D18)-1),(Net_Profit/D18)-1))),"-")</f>
        <v>0</v>
      </c>
    </row>
    <row r="19" spans="2:8" ht="30" customHeight="1" x14ac:dyDescent="0.25">
      <c r="B19" s="5" t="s">
        <v>65</v>
      </c>
    </row>
    <row r="20" spans="2:8" ht="30" hidden="1" customHeight="1" x14ac:dyDescent="0.25"/>
    <row r="21" spans="2:8" ht="30" hidden="1" customHeight="1" x14ac:dyDescent="0.25"/>
    <row r="22" spans="2:8" ht="30" hidden="1" customHeight="1" x14ac:dyDescent="0.25"/>
    <row r="23" spans="2:8" ht="30" hidden="1" customHeight="1" x14ac:dyDescent="0.25"/>
    <row r="24" spans="2:8" ht="30" hidden="1" customHeight="1" x14ac:dyDescent="0.25"/>
    <row r="25" spans="2:8" ht="30" hidden="1" customHeight="1" x14ac:dyDescent="0.25"/>
  </sheetData>
  <sheetProtection algorithmName="SHA-512" hashValue="xIw9ir+1SgrVGnqfSbopS8j3+lXvwzmUJWcwrbcweI3SGJMO5jT/jjiHiqbvugJYPe3xKRt4m4tTHkCZJ3BLdw==" saltValue="9dY3uHiG9CUSJsWF1nbjDg==" spinCount="100000" sheet="1" objects="1" scenarios="1"/>
  <mergeCells count="3">
    <mergeCell ref="C1:E1"/>
    <mergeCell ref="B5:H5"/>
    <mergeCell ref="G1:H4"/>
  </mergeCells>
  <phoneticPr fontId="0" type="noConversion"/>
  <dataValidations count="23">
    <dataValidation allowBlank="1" showInputMessage="1" showErrorMessage="1" prompt="Create a Profit &amp; Loss Statement in this workbook. Current Gross margin and Current Return on sales are automatically updated in this worksheet based on entries in other worksheets" sqref="A1" xr:uid="{00000000-0002-0000-0000-000000000000}"/>
    <dataValidation allowBlank="1" showInputMessage="1" showErrorMessage="1" prompt="Title of this worksheet is in this cell. Enter starting and ending period in cells at right. Company Logo starts in cell G1. Enter Company Name in cell below" sqref="B1" xr:uid="{00000000-0002-0000-0000-000001000000}"/>
    <dataValidation allowBlank="1" showInputMessage="1" showErrorMessage="1" prompt="Enter starting date as month or year followed by the ending date as month, day, and year inside the brackets in this cell" sqref="C1:E1" xr:uid="{00000000-0002-0000-0000-000002000000}"/>
    <dataValidation allowBlank="1" showInputMessage="1" showErrorMessage="1" prompt="Enter Company Name in this cell" sqref="B2" xr:uid="{00000000-0002-0000-0000-000003000000}"/>
    <dataValidation allowBlank="1" showInputMessage="1" showErrorMessage="1" prompt="Current Gross margin is automatically updated in cell at right" sqref="B3" xr:uid="{00000000-0002-0000-0000-000004000000}"/>
    <dataValidation allowBlank="1" showInputMessage="1" showErrorMessage="1" prompt="Current Return on sales is automatically updated in cell at right" sqref="B4" xr:uid="{00000000-0002-0000-0000-000005000000}"/>
    <dataValidation allowBlank="1" showInputMessage="1" showErrorMessage="1" prompt="Current Gross margin and Current Return on sales for the current period are automatically updated in thousands in cells below" sqref="C2" xr:uid="{00000000-0002-0000-0000-000006000000}"/>
    <dataValidation allowBlank="1" showInputMessage="1" showErrorMessage="1" prompt="Current Gross margin is automatically updated in this cell" sqref="C3" xr:uid="{00000000-0002-0000-0000-000007000000}"/>
    <dataValidation allowBlank="1" showInputMessage="1" showErrorMessage="1" prompt="Current Return on sales is automatically updated in this cell" sqref="C4" xr:uid="{00000000-0002-0000-0000-000008000000}"/>
    <dataValidation allowBlank="1" showInputMessage="1" showErrorMessage="1" prompt="Add company logo in this cell" sqref="G1:H4" xr:uid="{00000000-0002-0000-0000-000009000000}"/>
    <dataValidation allowBlank="1" showInputMessage="1" showErrorMessage="1" prompt="Table below is automatically updated based on entries in other worksheets" sqref="B5:H5" xr:uid="{00000000-0002-0000-0000-00000A000000}"/>
    <dataValidation allowBlank="1" showInputMessage="1" showErrorMessage="1" prompt="Summary of totals from all worksheets is in this column under this heading. Changes to this column could disrupt the formulas in this worksheet" sqref="B6" xr:uid="{00000000-0002-0000-0000-00000B000000}"/>
    <dataValidation allowBlank="1" showInputMessage="1" showErrorMessage="1" prompt="Total Prior Period amount is automatically updated in this column under this heading based on entries in other sheets" sqref="C6" xr:uid="{00000000-0002-0000-0000-00000C000000}"/>
    <dataValidation allowBlank="1" showInputMessage="1" showErrorMessage="1" prompt="Total Budget amount is automatically updated in this column under this heading based on entries in other sheets" sqref="D6" xr:uid="{00000000-0002-0000-0000-00000D000000}"/>
    <dataValidation allowBlank="1" showInputMessage="1" showErrorMessage="1" prompt="Total Current Period amount is automatically updated in this column under this heading based on entries in other sheets" sqref="E6" xr:uid="{00000000-0002-0000-0000-00000E000000}"/>
    <dataValidation allowBlank="1" showInputMessage="1" showErrorMessage="1" prompt="Total Current Period as % of Sales is automatically calculated in this column under this heading" sqref="F6" xr:uid="{00000000-0002-0000-0000-00000F000000}"/>
    <dataValidation allowBlank="1" showInputMessage="1" showErrorMessage="1" prompt="Total % Change from Prior Period is automatically calculated in this column under this heading" sqref="G6" xr:uid="{00000000-0002-0000-0000-000010000000}"/>
    <dataValidation allowBlank="1" showInputMessage="1" showErrorMessage="1" prompt="Total % Change from Budget is automatically calculated in this column under this heading" sqref="H6" xr:uid="{00000000-0002-0000-0000-000011000000}"/>
    <dataValidation allowBlank="1" showInputMessage="1" showErrorMessage="1" prompt="Gross Profit, Total Operating Expenses, Income from Operations, and Net Profit are automatically updated in cells below" sqref="B15" xr:uid="{00000000-0002-0000-0000-000012000000}"/>
    <dataValidation allowBlank="1" showInputMessage="1" showErrorMessage="1" prompt="Gross Profit is automatically updated in cells at right" sqref="B16" xr:uid="{00000000-0002-0000-0000-000013000000}"/>
    <dataValidation allowBlank="1" showInputMessage="1" showErrorMessage="1" prompt=" Total Operating Expenses are automatically updated in cells at right" sqref="B17" xr:uid="{00000000-0002-0000-0000-000014000000}"/>
    <dataValidation allowBlank="1" showInputMessage="1" showErrorMessage="1" prompt="Income from Operations are automatically updated in cells at right" sqref="B18" xr:uid="{00000000-0002-0000-0000-000015000000}"/>
    <dataValidation allowBlank="1" showInputMessage="1" showErrorMessage="1" prompt="Net Profit is automatically calculated in cells at right" sqref="B19" xr:uid="{00000000-0002-0000-0000-000016000000}"/>
  </dataValidations>
  <printOptions horizontalCentered="1"/>
  <pageMargins left="0.4" right="0.4" top="0.4" bottom="0.4" header="0.3" footer="0.3"/>
  <pageSetup scale="60" fitToHeight="0" orientation="portrait" r:id="rId1"/>
  <headerFooter differentFirst="1">
    <oddFooter>Page &amp;P of &amp;N</oddFooter>
  </headerFooter>
  <ignoredErrors>
    <ignoredError sqref="E18 C15:D15 E15:E16 C17:D18 C16:D16" emptyCellReference="1"/>
    <ignoredError sqref="D7:D14 E7:E14 F7:F14 G7:G14 H7:H14" calculatedColumn="1"/>
  </ignoredError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499984740745262"/>
    <pageSetUpPr fitToPage="1"/>
  </sheetPr>
  <dimension ref="B1:I13"/>
  <sheetViews>
    <sheetView showGridLines="0" zoomScaleNormal="100" workbookViewId="0"/>
  </sheetViews>
  <sheetFormatPr defaultRowHeight="30" customHeight="1" x14ac:dyDescent="0.25"/>
  <cols>
    <col min="1" max="1" width="2.7109375" customWidth="1"/>
    <col min="2" max="2" width="46.7109375" customWidth="1"/>
    <col min="3" max="3" width="31.7109375" customWidth="1"/>
    <col min="4" max="9" width="18.7109375" customWidth="1"/>
    <col min="10" max="10" width="2.7109375" customWidth="1"/>
  </cols>
  <sheetData>
    <row r="1" spans="2:9" ht="21" x14ac:dyDescent="0.25">
      <c r="B1" s="13" t="str">
        <f>Workbook_Title</f>
        <v>Profit and Loss Statement</v>
      </c>
      <c r="C1" s="24"/>
      <c r="D1" s="24"/>
      <c r="E1" s="24"/>
      <c r="H1" s="73"/>
      <c r="I1" s="73"/>
    </row>
    <row r="2" spans="2:9" ht="16.5" x14ac:dyDescent="0.25">
      <c r="B2" s="1" t="str">
        <f>Company_Name</f>
        <v>Company Name</v>
      </c>
      <c r="C2" t="s">
        <v>31</v>
      </c>
      <c r="H2" s="73"/>
      <c r="I2" s="73"/>
    </row>
    <row r="3" spans="2:9" ht="39" customHeight="1" x14ac:dyDescent="0.25">
      <c r="B3" s="2" t="s">
        <v>36</v>
      </c>
      <c r="C3" s="14">
        <f>IFERROR(Sales_Revenue,"-")</f>
        <v>0</v>
      </c>
      <c r="H3" s="73"/>
      <c r="I3" s="73"/>
    </row>
    <row r="4" spans="2:9" ht="38.1" customHeight="1" x14ac:dyDescent="0.25">
      <c r="B4" t="s">
        <v>47</v>
      </c>
      <c r="C4" t="s">
        <v>43</v>
      </c>
      <c r="D4" t="s">
        <v>21</v>
      </c>
      <c r="E4" t="s">
        <v>22</v>
      </c>
      <c r="F4" t="s">
        <v>23</v>
      </c>
      <c r="G4" s="16" t="s">
        <v>30</v>
      </c>
      <c r="H4" s="16" t="s">
        <v>42</v>
      </c>
      <c r="I4" s="16" t="s">
        <v>24</v>
      </c>
    </row>
    <row r="5" spans="2:9" ht="30" customHeight="1" x14ac:dyDescent="0.25">
      <c r="B5" s="3" t="s">
        <v>36</v>
      </c>
      <c r="C5" s="19" t="s">
        <v>32</v>
      </c>
      <c r="D5" s="8"/>
      <c r="E5" s="8"/>
      <c r="F5" s="8"/>
      <c r="G5" s="22" t="str">
        <f>IFERROR(IF(SalesRevenue[[#Totals],[Current Period]]=0,"-",SalesRevenue[[#This Row],[Current Period]]/Sales_Revenue),"-")</f>
        <v>-</v>
      </c>
      <c r="H5" s="22">
        <f>IFERROR(IF(SalesRevenue[[#This Row],[Prior Period]]=SalesRevenue[[#This Row],[Current Period]],0,IF(SalesRevenue[[#This Row],[Current Period]]&gt;SalesRevenue[[#This Row],[Prior Period]],ABS((SalesRevenue[[#This Row],[Current Period]]/SalesRevenue[[#This Row],[Prior Period]])-1),IF(AND(SalesRevenue[[#This Row],[Current Period]]&lt;SalesRevenue[[#This Row],[Prior Period]],SalesRevenue[[#This Row],[Prior Period]]&lt;0),-((SalesRevenue[[#This Row],[Current Period]]/SalesRevenue[[#This Row],[Prior Period]])-1),(SalesRevenue[[#This Row],[Current Period]]/SalesRevenue[[#This Row],[Prior Period]])-1))),"-")</f>
        <v>0</v>
      </c>
      <c r="I5" s="22">
        <f>IFERROR(IF(SalesRevenue[[#This Row],[Budget]]=SalesRevenue[[#This Row],[Current Period]],0,IF(SalesRevenue[[#This Row],[Current Period]]&gt;SalesRevenue[[#This Row],[Budget]],ABS((SalesRevenue[[#This Row],[Current Period]]/SalesRevenue[[#This Row],[Budget]])-1),IF(AND(SalesRevenue[[#This Row],[Current Period]]&lt;SalesRevenue[[#This Row],[Budget]],SalesRevenue[[#This Row],[Budget]]&lt;0),-((SalesRevenue[[#This Row],[Current Period]]/SalesRevenue[[#This Row],[Budget]])-1),(SalesRevenue[[#This Row],[Current Period]]/SalesRevenue[[#This Row],[Budget]])-1))),"-")</f>
        <v>0</v>
      </c>
    </row>
    <row r="6" spans="2:9" ht="30" customHeight="1" x14ac:dyDescent="0.25">
      <c r="B6" s="3" t="s">
        <v>36</v>
      </c>
      <c r="C6" s="19" t="s">
        <v>33</v>
      </c>
      <c r="D6" s="8"/>
      <c r="E6" s="8"/>
      <c r="F6" s="8"/>
      <c r="G6" s="22" t="str">
        <f>IFERROR(IF(SalesRevenue[[#Totals],[Current Period]]=0,"-",SalesRevenue[[#This Row],[Current Period]]/Sales_Revenue),"-")</f>
        <v>-</v>
      </c>
      <c r="H6" s="22">
        <f>IFERROR(IF(SalesRevenue[[#This Row],[Prior Period]]=SalesRevenue[[#This Row],[Current Period]],0,IF(SalesRevenue[[#This Row],[Current Period]]&gt;SalesRevenue[[#This Row],[Prior Period]],ABS((SalesRevenue[[#This Row],[Current Period]]/SalesRevenue[[#This Row],[Prior Period]])-1),IF(AND(SalesRevenue[[#This Row],[Current Period]]&lt;SalesRevenue[[#This Row],[Prior Period]],SalesRevenue[[#This Row],[Prior Period]]&lt;0),-((SalesRevenue[[#This Row],[Current Period]]/SalesRevenue[[#This Row],[Prior Period]])-1),(SalesRevenue[[#This Row],[Current Period]]/SalesRevenue[[#This Row],[Prior Period]])-1))),"-")</f>
        <v>0</v>
      </c>
      <c r="I6" s="22">
        <f>IFERROR(IF(SalesRevenue[[#This Row],[Budget]]=SalesRevenue[[#This Row],[Current Period]],0,IF(SalesRevenue[[#This Row],[Current Period]]&gt;SalesRevenue[[#This Row],[Budget]],ABS((SalesRevenue[[#This Row],[Current Period]]/SalesRevenue[[#This Row],[Budget]])-1),IF(AND(SalesRevenue[[#This Row],[Current Period]]&lt;SalesRevenue[[#This Row],[Budget]],SalesRevenue[[#This Row],[Budget]]&lt;0),-((SalesRevenue[[#This Row],[Current Period]]/SalesRevenue[[#This Row],[Budget]])-1),(SalesRevenue[[#This Row],[Current Period]]/SalesRevenue[[#This Row],[Budget]])-1))),"-")</f>
        <v>0</v>
      </c>
    </row>
    <row r="7" spans="2:9" ht="30" customHeight="1" x14ac:dyDescent="0.25">
      <c r="B7" s="3" t="s">
        <v>36</v>
      </c>
      <c r="C7" s="19" t="s">
        <v>34</v>
      </c>
      <c r="D7" s="8"/>
      <c r="E7" s="8"/>
      <c r="F7" s="8"/>
      <c r="G7" s="22" t="str">
        <f>IFERROR(IF(SalesRevenue[[#Totals],[Current Period]]=0,"-",SalesRevenue[[#This Row],[Current Period]]/Sales_Revenue),"-")</f>
        <v>-</v>
      </c>
      <c r="H7" s="22">
        <f>IFERROR(IF(SalesRevenue[[#This Row],[Prior Period]]=SalesRevenue[[#This Row],[Current Period]],0,IF(SalesRevenue[[#This Row],[Current Period]]&gt;SalesRevenue[[#This Row],[Prior Period]],ABS((SalesRevenue[[#This Row],[Current Period]]/SalesRevenue[[#This Row],[Prior Period]])-1),IF(AND(SalesRevenue[[#This Row],[Current Period]]&lt;SalesRevenue[[#This Row],[Prior Period]],SalesRevenue[[#This Row],[Prior Period]]&lt;0),-((SalesRevenue[[#This Row],[Current Period]]/SalesRevenue[[#This Row],[Prior Period]])-1),(SalesRevenue[[#This Row],[Current Period]]/SalesRevenue[[#This Row],[Prior Period]])-1))),"-")</f>
        <v>0</v>
      </c>
      <c r="I7" s="22">
        <f>IFERROR(IF(SalesRevenue[[#This Row],[Budget]]=SalesRevenue[[#This Row],[Current Period]],0,IF(SalesRevenue[[#This Row],[Current Period]]&gt;SalesRevenue[[#This Row],[Budget]],ABS((SalesRevenue[[#This Row],[Current Period]]/SalesRevenue[[#This Row],[Budget]])-1),IF(AND(SalesRevenue[[#This Row],[Current Period]]&lt;SalesRevenue[[#This Row],[Budget]],SalesRevenue[[#This Row],[Budget]]&lt;0),-((SalesRevenue[[#This Row],[Current Period]]/SalesRevenue[[#This Row],[Budget]])-1),(SalesRevenue[[#This Row],[Current Period]]/SalesRevenue[[#This Row],[Budget]])-1))),"-")</f>
        <v>0</v>
      </c>
    </row>
    <row r="8" spans="2:9" ht="30" customHeight="1" x14ac:dyDescent="0.25">
      <c r="B8" s="3" t="s">
        <v>36</v>
      </c>
      <c r="C8" s="19" t="s">
        <v>35</v>
      </c>
      <c r="D8" s="8"/>
      <c r="E8" s="8"/>
      <c r="F8" s="8"/>
      <c r="G8" s="22" t="str">
        <f>IFERROR(IF(SalesRevenue[[#Totals],[Current Period]]=0,"-",SalesRevenue[[#This Row],[Current Period]]/Sales_Revenue),"-")</f>
        <v>-</v>
      </c>
      <c r="H8" s="22">
        <f>IFERROR(IF(SalesRevenue[[#This Row],[Prior Period]]=SalesRevenue[[#This Row],[Current Period]],0,IF(SalesRevenue[[#This Row],[Current Period]]&gt;SalesRevenue[[#This Row],[Prior Period]],ABS((SalesRevenue[[#This Row],[Current Period]]/SalesRevenue[[#This Row],[Prior Period]])-1),IF(AND(SalesRevenue[[#This Row],[Current Period]]&lt;SalesRevenue[[#This Row],[Prior Period]],SalesRevenue[[#This Row],[Prior Period]]&lt;0),-((SalesRevenue[[#This Row],[Current Period]]/SalesRevenue[[#This Row],[Prior Period]])-1),(SalesRevenue[[#This Row],[Current Period]]/SalesRevenue[[#This Row],[Prior Period]])-1))),"-")</f>
        <v>0</v>
      </c>
      <c r="I8" s="22">
        <f>IFERROR(IF(SalesRevenue[[#This Row],[Budget]]=SalesRevenue[[#This Row],[Current Period]],0,IF(SalesRevenue[[#This Row],[Current Period]]&gt;SalesRevenue[[#This Row],[Budget]],ABS((SalesRevenue[[#This Row],[Current Period]]/SalesRevenue[[#This Row],[Budget]])-1),IF(AND(SalesRevenue[[#This Row],[Current Period]]&lt;SalesRevenue[[#This Row],[Budget]],SalesRevenue[[#This Row],[Budget]]&lt;0),-((SalesRevenue[[#This Row],[Current Period]]/SalesRevenue[[#This Row],[Budget]])-1),(SalesRevenue[[#This Row],[Current Period]]/SalesRevenue[[#This Row],[Budget]])-1))),"-")</f>
        <v>0</v>
      </c>
    </row>
    <row r="9" spans="2:9" ht="30" customHeight="1" x14ac:dyDescent="0.25">
      <c r="B9" s="3" t="s">
        <v>8</v>
      </c>
      <c r="C9" s="19" t="s">
        <v>32</v>
      </c>
      <c r="D9" s="8"/>
      <c r="E9" s="8"/>
      <c r="F9" s="8"/>
      <c r="G9" s="22" t="str">
        <f>IFERROR(IF(SalesRevenue[[#Totals],[Current Period]]=0,"-",SalesRevenue[[#This Row],[Current Period]]/Sales_Revenue),"-")</f>
        <v>-</v>
      </c>
      <c r="H9" s="22">
        <f>IFERROR(IF(SalesRevenue[[#This Row],[Prior Period]]=SalesRevenue[[#This Row],[Current Period]],0,IF(SalesRevenue[[#This Row],[Current Period]]&gt;SalesRevenue[[#This Row],[Prior Period]],ABS((SalesRevenue[[#This Row],[Current Period]]/SalesRevenue[[#This Row],[Prior Period]])-1),IF(AND(SalesRevenue[[#This Row],[Current Period]]&lt;SalesRevenue[[#This Row],[Prior Period]],SalesRevenue[[#This Row],[Prior Period]]&lt;0),-((SalesRevenue[[#This Row],[Current Period]]/SalesRevenue[[#This Row],[Prior Period]])-1),(SalesRevenue[[#This Row],[Current Period]]/SalesRevenue[[#This Row],[Prior Period]])-1))),"-")</f>
        <v>0</v>
      </c>
      <c r="I9" s="22">
        <f>IFERROR(IF(SalesRevenue[[#This Row],[Budget]]=SalesRevenue[[#This Row],[Current Period]],0,IF(SalesRevenue[[#This Row],[Current Period]]&gt;SalesRevenue[[#This Row],[Budget]],ABS((SalesRevenue[[#This Row],[Current Period]]/SalesRevenue[[#This Row],[Budget]])-1),IF(AND(SalesRevenue[[#This Row],[Current Period]]&lt;SalesRevenue[[#This Row],[Budget]],SalesRevenue[[#This Row],[Budget]]&lt;0),-((SalesRevenue[[#This Row],[Current Period]]/SalesRevenue[[#This Row],[Budget]])-1),(SalesRevenue[[#This Row],[Current Period]]/SalesRevenue[[#This Row],[Budget]])-1))),"-")</f>
        <v>0</v>
      </c>
    </row>
    <row r="10" spans="2:9" ht="30" customHeight="1" x14ac:dyDescent="0.25">
      <c r="B10" s="3" t="s">
        <v>8</v>
      </c>
      <c r="C10" s="19" t="s">
        <v>33</v>
      </c>
      <c r="D10" s="8"/>
      <c r="E10" s="8"/>
      <c r="F10" s="8"/>
      <c r="G10" s="22" t="str">
        <f>IFERROR(IF(SalesRevenue[[#Totals],[Current Period]]=0,"-",SalesRevenue[[#This Row],[Current Period]]/Sales_Revenue),"-")</f>
        <v>-</v>
      </c>
      <c r="H10" s="22">
        <f>IFERROR(IF(SalesRevenue[[#This Row],[Prior Period]]=SalesRevenue[[#This Row],[Current Period]],0,IF(SalesRevenue[[#This Row],[Current Period]]&gt;SalesRevenue[[#This Row],[Prior Period]],ABS((SalesRevenue[[#This Row],[Current Period]]/SalesRevenue[[#This Row],[Prior Period]])-1),IF(AND(SalesRevenue[[#This Row],[Current Period]]&lt;SalesRevenue[[#This Row],[Prior Period]],SalesRevenue[[#This Row],[Prior Period]]&lt;0),-((SalesRevenue[[#This Row],[Current Period]]/SalesRevenue[[#This Row],[Prior Period]])-1),(SalesRevenue[[#This Row],[Current Period]]/SalesRevenue[[#This Row],[Prior Period]])-1))),"-")</f>
        <v>0</v>
      </c>
      <c r="I10" s="22">
        <f>IFERROR(IF(SalesRevenue[[#This Row],[Budget]]=SalesRevenue[[#This Row],[Current Period]],0,IF(SalesRevenue[[#This Row],[Current Period]]&gt;SalesRevenue[[#This Row],[Budget]],ABS((SalesRevenue[[#This Row],[Current Period]]/SalesRevenue[[#This Row],[Budget]])-1),IF(AND(SalesRevenue[[#This Row],[Current Period]]&lt;SalesRevenue[[#This Row],[Budget]],SalesRevenue[[#This Row],[Budget]]&lt;0),-((SalesRevenue[[#This Row],[Current Period]]/SalesRevenue[[#This Row],[Budget]])-1),(SalesRevenue[[#This Row],[Current Period]]/SalesRevenue[[#This Row],[Budget]])-1))),"-")</f>
        <v>0</v>
      </c>
    </row>
    <row r="11" spans="2:9" ht="30" customHeight="1" x14ac:dyDescent="0.25">
      <c r="B11" s="3" t="s">
        <v>8</v>
      </c>
      <c r="C11" s="19" t="s">
        <v>34</v>
      </c>
      <c r="D11" s="8"/>
      <c r="E11" s="8"/>
      <c r="F11" s="8"/>
      <c r="G11" s="22" t="str">
        <f>IFERROR(IF(SalesRevenue[[#Totals],[Current Period]]=0,"-",SalesRevenue[[#This Row],[Current Period]]/Sales_Revenue),"-")</f>
        <v>-</v>
      </c>
      <c r="H11" s="22">
        <f>IFERROR(IF(SalesRevenue[[#This Row],[Prior Period]]=SalesRevenue[[#This Row],[Current Period]],0,IF(SalesRevenue[[#This Row],[Current Period]]&gt;SalesRevenue[[#This Row],[Prior Period]],ABS((SalesRevenue[[#This Row],[Current Period]]/SalesRevenue[[#This Row],[Prior Period]])-1),IF(AND(SalesRevenue[[#This Row],[Current Period]]&lt;SalesRevenue[[#This Row],[Prior Period]],SalesRevenue[[#This Row],[Prior Period]]&lt;0),-((SalesRevenue[[#This Row],[Current Period]]/SalesRevenue[[#This Row],[Prior Period]])-1),(SalesRevenue[[#This Row],[Current Period]]/SalesRevenue[[#This Row],[Prior Period]])-1))),"-")</f>
        <v>0</v>
      </c>
      <c r="I11" s="22">
        <f>IFERROR(IF(SalesRevenue[[#This Row],[Budget]]=SalesRevenue[[#This Row],[Current Period]],0,IF(SalesRevenue[[#This Row],[Current Period]]&gt;SalesRevenue[[#This Row],[Budget]],ABS((SalesRevenue[[#This Row],[Current Period]]/SalesRevenue[[#This Row],[Budget]])-1),IF(AND(SalesRevenue[[#This Row],[Current Period]]&lt;SalesRevenue[[#This Row],[Budget]],SalesRevenue[[#This Row],[Budget]]&lt;0),-((SalesRevenue[[#This Row],[Current Period]]/SalesRevenue[[#This Row],[Budget]])-1),(SalesRevenue[[#This Row],[Current Period]]/SalesRevenue[[#This Row],[Budget]])-1))),"-")</f>
        <v>0</v>
      </c>
    </row>
    <row r="12" spans="2:9" ht="30" customHeight="1" x14ac:dyDescent="0.25">
      <c r="B12" s="3" t="s">
        <v>8</v>
      </c>
      <c r="C12" s="19" t="s">
        <v>35</v>
      </c>
      <c r="D12" s="8"/>
      <c r="E12" s="8"/>
      <c r="F12" s="8"/>
      <c r="G12" s="22" t="str">
        <f>IFERROR(IF(SalesRevenue[[#Totals],[Current Period]]=0,"-",SalesRevenue[[#This Row],[Current Period]]/Sales_Revenue),"-")</f>
        <v>-</v>
      </c>
      <c r="H12" s="22">
        <f>IFERROR(IF(SalesRevenue[[#This Row],[Prior Period]]=SalesRevenue[[#This Row],[Current Period]],0,IF(SalesRevenue[[#This Row],[Current Period]]&gt;SalesRevenue[[#This Row],[Prior Period]],ABS((SalesRevenue[[#This Row],[Current Period]]/SalesRevenue[[#This Row],[Prior Period]])-1),IF(AND(SalesRevenue[[#This Row],[Current Period]]&lt;SalesRevenue[[#This Row],[Prior Period]],SalesRevenue[[#This Row],[Prior Period]]&lt;0),-((SalesRevenue[[#This Row],[Current Period]]/SalesRevenue[[#This Row],[Prior Period]])-1),(SalesRevenue[[#This Row],[Current Period]]/SalesRevenue[[#This Row],[Prior Period]])-1))),"-")</f>
        <v>0</v>
      </c>
      <c r="I12" s="22">
        <f>IFERROR(IF(SalesRevenue[[#This Row],[Budget]]=SalesRevenue[[#This Row],[Current Period]],0,IF(SalesRevenue[[#This Row],[Current Period]]&gt;SalesRevenue[[#This Row],[Budget]],ABS((SalesRevenue[[#This Row],[Current Period]]/SalesRevenue[[#This Row],[Budget]])-1),IF(AND(SalesRevenue[[#This Row],[Current Period]]&lt;SalesRevenue[[#This Row],[Budget]],SalesRevenue[[#This Row],[Budget]]&lt;0),-((SalesRevenue[[#This Row],[Current Period]]/SalesRevenue[[#This Row],[Budget]])-1),(SalesRevenue[[#This Row],[Current Period]]/SalesRevenue[[#This Row],[Budget]])-1))),"-")</f>
        <v>0</v>
      </c>
    </row>
    <row r="13" spans="2:9" ht="30" customHeight="1" x14ac:dyDescent="0.25">
      <c r="B13" t="s">
        <v>56</v>
      </c>
      <c r="D13" s="17">
        <f>SUBTOTAL(109,SalesRevenue[Prior Period])</f>
        <v>0</v>
      </c>
      <c r="E13" s="17">
        <f>SUBTOTAL(109,SalesRevenue[Budget])</f>
        <v>0</v>
      </c>
      <c r="F13" s="17">
        <f>SUBTOTAL(109,SalesRevenue[Current Period])</f>
        <v>0</v>
      </c>
      <c r="G13" s="25">
        <f>SUBTOTAL(109,SalesRevenue[Current Period as % of Sales])</f>
        <v>0</v>
      </c>
      <c r="H13" s="25">
        <f>SUBTOTAL(109,SalesRevenue[% Change from Prior Period])</f>
        <v>0</v>
      </c>
      <c r="I13" s="25">
        <f>SUBTOTAL(109,SalesRevenue[% Change from Budget])</f>
        <v>0</v>
      </c>
    </row>
  </sheetData>
  <mergeCells count="1">
    <mergeCell ref="H1:I3"/>
  </mergeCells>
  <dataValidations count="16">
    <dataValidation allowBlank="1" showInputMessage="1" showErrorMessage="1" prompt="% Change from Budget is automatically calculated in this column under this heading" sqref="I4" xr:uid="{00000000-0002-0000-0100-000000000000}"/>
    <dataValidation allowBlank="1" showInputMessage="1" showErrorMessage="1" prompt="% Change from Prior Period is automatically calculated in this column under this heading" sqref="H4" xr:uid="{00000000-0002-0000-0100-000001000000}"/>
    <dataValidation allowBlank="1" showInputMessage="1" showErrorMessage="1" prompt="Current Period as % of Sales is automatically calculated in this column under this heading" sqref="G4" xr:uid="{00000000-0002-0000-0100-000002000000}"/>
    <dataValidation allowBlank="1" showInputMessage="1" showErrorMessage="1" prompt="Enter Current Period amount in this column under this heading" sqref="F4" xr:uid="{00000000-0002-0000-0100-000003000000}"/>
    <dataValidation allowBlank="1" showInputMessage="1" showErrorMessage="1" prompt="Enter Budget amount in this column under this heading" sqref="E4" xr:uid="{00000000-0002-0000-0100-000004000000}"/>
    <dataValidation allowBlank="1" showInputMessage="1" showErrorMessage="1" prompt="Enter Prior Period amount in this column under this heading" sqref="D4" xr:uid="{00000000-0002-0000-0100-000005000000}"/>
    <dataValidation allowBlank="1" showInputMessage="1" showErrorMessage="1" prompt="Enter Description in this column under this heading" sqref="C4" xr:uid="{00000000-0002-0000-0100-000006000000}"/>
    <dataValidation allowBlank="1" showInputMessage="1" showErrorMessage="1" prompt="Select Type in this column under this heading. Press ALT+DOWN ARROW to open the drop-down list, then ENTER to make selection. Use heading filters to find specific entries" sqref="B4" xr:uid="{00000000-0002-0000-0100-000007000000}"/>
    <dataValidation allowBlank="1" showInputMessage="1" showErrorMessage="1" prompt="Company Name is automatically updated in this cell" sqref="B2" xr:uid="{00000000-0002-0000-0100-000008000000}"/>
    <dataValidation allowBlank="1" showInputMessage="1" showErrorMessage="1" prompt="Add company logo in this cell" sqref="H1:I3" xr:uid="{00000000-0002-0000-0100-000009000000}"/>
    <dataValidation allowBlank="1" showInputMessage="1" showErrorMessage="1" prompt="Title of this worksheet is automatically updated in this cell. Company Logo starts in cell H1" sqref="B1" xr:uid="{00000000-0002-0000-0100-00000A000000}"/>
    <dataValidation allowBlank="1" showInputMessage="1" showErrorMessage="1" prompt="Create a list of Sales revenue items in this worksheet. Total Sales Revenue is automatically calculated at the end of the Sales Revenue table" sqref="A1" xr:uid="{00000000-0002-0000-0100-00000B000000}"/>
    <dataValidation allowBlank="1" showInputMessage="1" showErrorMessage="1" prompt="Total Sales Revenue for the current period is automatically updated in cell at right" sqref="B3" xr:uid="{00000000-0002-0000-0100-00000C000000}"/>
    <dataValidation allowBlank="1" showInputMessage="1" showErrorMessage="1" prompt="Total Sales Revenue for the current period is automatically updated in thousands in cell below" sqref="C2" xr:uid="{00000000-0002-0000-0100-00000D000000}"/>
    <dataValidation allowBlank="1" showInputMessage="1" showErrorMessage="1" prompt="Total Sales Revenue for the current period is automatically updated in thousands in this cell" sqref="C3" xr:uid="{00000000-0002-0000-0100-00000E000000}"/>
    <dataValidation type="list" errorStyle="warning" allowBlank="1" showInputMessage="1" showErrorMessage="1" error="Select entry from the list. Select CANCEL, then press ALT+DOWN ARROW to open the drop-down list, then ENTER to make selection" sqref="B5:B12" xr:uid="{00000000-0002-0000-0100-00000F000000}">
      <formula1>INDIRECT("Categories[Categories]")</formula1>
    </dataValidation>
  </dataValidations>
  <printOptions horizontalCentered="1"/>
  <pageMargins left="0.4" right="0.4" top="0.4" bottom="0.4" header="0.3" footer="0.3"/>
  <pageSetup scale="50" fitToHeight="0" orientation="portrait" r:id="rId1"/>
  <headerFooter differentFirst="1">
    <oddFooter>Page &amp;P of &amp;N</oddFooter>
  </headerFooter>
  <ignoredErrors>
    <ignoredError sqref="H5:H12 I5:I12 C3 G5:G13" emptyCellReference="1"/>
  </ignoredErrors>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499984740745262"/>
    <pageSetUpPr fitToPage="1"/>
  </sheetPr>
  <dimension ref="B1:I7"/>
  <sheetViews>
    <sheetView showGridLines="0" zoomScaleNormal="100" workbookViewId="0"/>
  </sheetViews>
  <sheetFormatPr defaultRowHeight="30" customHeight="1" x14ac:dyDescent="0.25"/>
  <cols>
    <col min="1" max="1" width="2.7109375" customWidth="1"/>
    <col min="2" max="2" width="46.7109375" customWidth="1"/>
    <col min="3" max="3" width="31.7109375" customWidth="1"/>
    <col min="4" max="9" width="18.7109375" customWidth="1"/>
    <col min="10" max="10" width="2.7109375" customWidth="1"/>
  </cols>
  <sheetData>
    <row r="1" spans="2:9" ht="21" x14ac:dyDescent="0.25">
      <c r="B1" s="13" t="str">
        <f>Workbook_Title</f>
        <v>Profit and Loss Statement</v>
      </c>
      <c r="C1" s="24"/>
      <c r="D1" s="24"/>
      <c r="E1" s="24"/>
      <c r="H1" s="73"/>
      <c r="I1" s="73"/>
    </row>
    <row r="2" spans="2:9" ht="16.5" x14ac:dyDescent="0.25">
      <c r="B2" s="1" t="str">
        <f>Company_Name</f>
        <v>Company Name</v>
      </c>
      <c r="C2" t="s">
        <v>31</v>
      </c>
      <c r="H2" s="73"/>
      <c r="I2" s="73"/>
    </row>
    <row r="3" spans="2:9" ht="39.75" customHeight="1" x14ac:dyDescent="0.25">
      <c r="B3" s="2" t="s">
        <v>44</v>
      </c>
      <c r="C3" s="14">
        <f>IFERROR(Income[[#Totals],[Current Period]],"-")</f>
        <v>0</v>
      </c>
      <c r="H3" s="73"/>
      <c r="I3" s="73"/>
    </row>
    <row r="4" spans="2:9" ht="38.1" customHeight="1" x14ac:dyDescent="0.25">
      <c r="B4" t="s">
        <v>58</v>
      </c>
      <c r="C4" t="s">
        <v>43</v>
      </c>
      <c r="D4" t="s">
        <v>21</v>
      </c>
      <c r="E4" t="s">
        <v>22</v>
      </c>
      <c r="F4" t="s">
        <v>23</v>
      </c>
      <c r="G4" s="16" t="s">
        <v>30</v>
      </c>
      <c r="H4" s="16" t="s">
        <v>42</v>
      </c>
      <c r="I4" s="16" t="s">
        <v>24</v>
      </c>
    </row>
    <row r="5" spans="2:9" ht="30" customHeight="1" x14ac:dyDescent="0.25">
      <c r="B5" s="3" t="s">
        <v>44</v>
      </c>
      <c r="C5" s="19" t="s">
        <v>45</v>
      </c>
      <c r="D5" s="8"/>
      <c r="E5" s="8"/>
      <c r="F5" s="8"/>
      <c r="G5" s="22" t="str">
        <f>IFERROR(IF(Sales_Revenue=0,"-",Income[[#This Row],[Current Period]]/Sales_Revenue),"-")</f>
        <v>-</v>
      </c>
      <c r="H5" s="21">
        <f>IFERROR(IF(Income[[#This Row],[Prior Period]]=Income[[#This Row],[Current Period]],0,IF(Income[[#This Row],[Current Period]]&gt;Income[[#This Row],[Prior Period]],ABS((Income[[#This Row],[Current Period]]/Income[[#This Row],[Prior Period]])-1),IF(AND(Income[[#This Row],[Current Period]]&lt;Income[[#This Row],[Prior Period]],Income[[#This Row],[Prior Period]]&lt;0),-((Income[[#This Row],[Current Period]]/Income[[#This Row],[Prior Period]])-1),(Income[[#This Row],[Current Period]]/Income[[#This Row],[Prior Period]])-1))),"-")</f>
        <v>0</v>
      </c>
      <c r="I5" s="21">
        <f>IFERROR(IF(Income[[#This Row],[Budget]]=Income[[#This Row],[Current Period]],0,IF(Income[[#This Row],[Current Period]]&gt;Income[[#This Row],[Budget]],ABS((Income[[#This Row],[Current Period]]/Income[[#This Row],[Budget]])-1),IF(AND(Income[[#This Row],[Current Period]]&lt;Income[[#This Row],[Budget]],Income[[#This Row],[Budget]]&lt;0),-((Income[[#This Row],[Current Period]]/Income[[#This Row],[Budget]])-1),(Income[[#This Row],[Current Period]]/Income[[#This Row],[Budget]])-1))),"-")</f>
        <v>0</v>
      </c>
    </row>
    <row r="6" spans="2:9" ht="30" customHeight="1" x14ac:dyDescent="0.25">
      <c r="B6" s="3"/>
      <c r="C6" s="19"/>
      <c r="D6" s="8"/>
      <c r="E6" s="8"/>
      <c r="F6" s="8"/>
      <c r="G6" s="22" t="str">
        <f>IFERROR(IF(Sales_Revenue=0,"-",Income[[#This Row],[Current Period]]/Sales_Revenue),"-")</f>
        <v>-</v>
      </c>
      <c r="H6" s="21">
        <f>IFERROR(IF(Income[[#This Row],[Prior Period]]=Income[[#This Row],[Current Period]],0,IF(Income[[#This Row],[Current Period]]&gt;Income[[#This Row],[Prior Period]],ABS((Income[[#This Row],[Current Period]]/Income[[#This Row],[Prior Period]])-1),IF(AND(Income[[#This Row],[Current Period]]&lt;Income[[#This Row],[Prior Period]],Income[[#This Row],[Prior Period]]&lt;0),-((Income[[#This Row],[Current Period]]/Income[[#This Row],[Prior Period]])-1),(Income[[#This Row],[Current Period]]/Income[[#This Row],[Prior Period]])-1))),"-")</f>
        <v>0</v>
      </c>
      <c r="I6" s="21">
        <f>IFERROR(IF(Income[[#This Row],[Budget]]=Income[[#This Row],[Current Period]],0,IF(Income[[#This Row],[Current Period]]&gt;Income[[#This Row],[Budget]],ABS((Income[[#This Row],[Current Period]]/Income[[#This Row],[Budget]])-1),IF(AND(Income[[#This Row],[Current Period]]&lt;Income[[#This Row],[Budget]],Income[[#This Row],[Budget]]&lt;0),-((Income[[#This Row],[Current Period]]/Income[[#This Row],[Budget]])-1),(Income[[#This Row],[Current Period]]/Income[[#This Row],[Budget]])-1))),"-")</f>
        <v>0</v>
      </c>
    </row>
    <row r="7" spans="2:9" s="15" customFormat="1" ht="30" customHeight="1" x14ac:dyDescent="0.25">
      <c r="B7" s="15" t="s">
        <v>72</v>
      </c>
      <c r="D7" s="17">
        <f>SUBTOTAL(109,Income[Prior Period])</f>
        <v>0</v>
      </c>
      <c r="E7" s="17">
        <f>SUBTOTAL(109,Income[Budget])</f>
        <v>0</v>
      </c>
      <c r="F7" s="17">
        <f>SUBTOTAL(109,Income[Current Period])</f>
        <v>0</v>
      </c>
      <c r="G7" s="23">
        <f>SUBTOTAL(109,Income[Current Period as % of Sales])</f>
        <v>0</v>
      </c>
      <c r="H7" s="23">
        <f>SUBTOTAL(109,Income[% Change from Prior Period])</f>
        <v>0</v>
      </c>
      <c r="I7" s="23">
        <f>SUBTOTAL(109,Income[% Change from Budget])</f>
        <v>0</v>
      </c>
    </row>
  </sheetData>
  <mergeCells count="1">
    <mergeCell ref="H1:I3"/>
  </mergeCells>
  <dataValidations count="16">
    <dataValidation allowBlank="1" showInputMessage="1" showErrorMessage="1" prompt="% Change from Budget is automatically calculated in this column under this heading" sqref="I4" xr:uid="{00000000-0002-0000-0200-000000000000}"/>
    <dataValidation allowBlank="1" showInputMessage="1" showErrorMessage="1" prompt="% Change from Prior Period is automatically calculated in this column under this heading" sqref="H4" xr:uid="{00000000-0002-0000-0200-000001000000}"/>
    <dataValidation allowBlank="1" showInputMessage="1" showErrorMessage="1" prompt="Current Period as % of Sales is automatically calculated in this column under this heading" sqref="G4" xr:uid="{00000000-0002-0000-0200-000002000000}"/>
    <dataValidation allowBlank="1" showInputMessage="1" showErrorMessage="1" prompt="Enter Current Period amount in this column under this heading" sqref="F4" xr:uid="{00000000-0002-0000-0200-000003000000}"/>
    <dataValidation allowBlank="1" showInputMessage="1" showErrorMessage="1" prompt="Enter Budget amount in this column under this heading" sqref="E4" xr:uid="{00000000-0002-0000-0200-000004000000}"/>
    <dataValidation allowBlank="1" showInputMessage="1" showErrorMessage="1" prompt="Enter Prior Period amount in this column under this heading" sqref="D4" xr:uid="{00000000-0002-0000-0200-000005000000}"/>
    <dataValidation allowBlank="1" showInputMessage="1" showErrorMessage="1" prompt="Enter Description in this column under this heading" sqref="C4" xr:uid="{00000000-0002-0000-0200-000006000000}"/>
    <dataValidation allowBlank="1" showInputMessage="1" showErrorMessage="1" prompt="Select Type in this column under this heading. Press ALT+DOWN ARROW to open the drop-down list, then ENTER to make selection. Use heading filters to find specific entries" sqref="B4" xr:uid="{00000000-0002-0000-0200-000007000000}"/>
    <dataValidation allowBlank="1" showInputMessage="1" showErrorMessage="1" prompt="Company Name is automatically updated in this cell" sqref="B2" xr:uid="{00000000-0002-0000-0200-000008000000}"/>
    <dataValidation allowBlank="1" showInputMessage="1" showErrorMessage="1" prompt="Add company logo in this cell" sqref="H1:I3" xr:uid="{00000000-0002-0000-0200-000009000000}"/>
    <dataValidation allowBlank="1" showInputMessage="1" showErrorMessage="1" prompt="Title of this worksheet is automatically updated in this cell. Company Logo starts in cell H1" sqref="B1" xr:uid="{00000000-0002-0000-0200-00000A000000}"/>
    <dataValidation allowBlank="1" showInputMessage="1" showErrorMessage="1" prompt="Create a list of Income items in this worksheet. Total Sales Income is automatically calculated at the end of the Income table" sqref="A1" xr:uid="{00000000-0002-0000-0200-00000B000000}"/>
    <dataValidation allowBlank="1" showInputMessage="1" showErrorMessage="1" prompt="Total Income for the current period is automatically updated in cell at right" sqref="B3" xr:uid="{00000000-0002-0000-0200-00000C000000}"/>
    <dataValidation allowBlank="1" showInputMessage="1" showErrorMessage="1" prompt="Total Income for the current period is automatically updated in thousands in cell below" sqref="C2" xr:uid="{00000000-0002-0000-0200-00000D000000}"/>
    <dataValidation allowBlank="1" showInputMessage="1" showErrorMessage="1" prompt="Total Income for the current period is automatically updated in thousands in this cell" sqref="C3" xr:uid="{00000000-0002-0000-0200-00000E000000}"/>
    <dataValidation type="list" errorStyle="warning" allowBlank="1" showInputMessage="1" showErrorMessage="1" error="Select entry from the list. Select CANCEL, then press ALT+DOWN ARROW to open the drop-down list, then ENTER to make selection" sqref="B5:B6" xr:uid="{00000000-0002-0000-0200-00000F000000}">
      <formula1>INDIRECT("Categories[Categories]")</formula1>
    </dataValidation>
  </dataValidations>
  <printOptions horizontalCentered="1"/>
  <pageMargins left="0.4" right="0.4" top="0.4" bottom="0.4" header="0.3" footer="0.3"/>
  <pageSetup scale="50" fitToHeight="0" orientation="portrait" r:id="rId1"/>
  <headerFooter differentFirst="1">
    <oddFooter>Page &amp;P of &amp;N</oddFooter>
  </headerFooter>
  <ignoredErrors>
    <ignoredError sqref="G5:G6 H5:H6 I5:I6" emptyCellReference="1"/>
  </ignoredError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499984740745262"/>
    <pageSetUpPr fitToPage="1"/>
  </sheetPr>
  <dimension ref="B1:I25"/>
  <sheetViews>
    <sheetView showGridLines="0" zoomScaleNormal="100" workbookViewId="0"/>
  </sheetViews>
  <sheetFormatPr defaultRowHeight="30" customHeight="1" x14ac:dyDescent="0.25"/>
  <cols>
    <col min="1" max="1" width="2.7109375" customWidth="1"/>
    <col min="2" max="2" width="46.7109375" customWidth="1"/>
    <col min="3" max="3" width="31.7109375" customWidth="1"/>
    <col min="4" max="9" width="18.7109375" customWidth="1"/>
    <col min="10" max="10" width="2.7109375" customWidth="1"/>
  </cols>
  <sheetData>
    <row r="1" spans="2:9" ht="21" x14ac:dyDescent="0.25">
      <c r="B1" s="13" t="str">
        <f>Workbook_Title</f>
        <v>Profit and Loss Statement</v>
      </c>
      <c r="C1" s="24"/>
      <c r="D1" s="24"/>
      <c r="E1" s="24"/>
      <c r="H1" s="73"/>
      <c r="I1" s="73"/>
    </row>
    <row r="2" spans="2:9" ht="16.5" x14ac:dyDescent="0.25">
      <c r="B2" s="1" t="str">
        <f>Company_Name</f>
        <v>Company Name</v>
      </c>
      <c r="C2" t="s">
        <v>31</v>
      </c>
      <c r="H2" s="73"/>
      <c r="I2" s="73"/>
    </row>
    <row r="3" spans="2:9" ht="39.75" customHeight="1" x14ac:dyDescent="0.25">
      <c r="B3" s="2" t="s">
        <v>11</v>
      </c>
      <c r="C3" s="14">
        <f>IFERROR(OperatingExpenses[[#Totals],[Current Period]],"-")</f>
        <v>0</v>
      </c>
      <c r="H3" s="73"/>
      <c r="I3" s="73"/>
    </row>
    <row r="4" spans="2:9" ht="38.1" customHeight="1" x14ac:dyDescent="0.25">
      <c r="B4" t="s">
        <v>57</v>
      </c>
      <c r="C4" t="s">
        <v>43</v>
      </c>
      <c r="D4" t="s">
        <v>21</v>
      </c>
      <c r="E4" t="s">
        <v>22</v>
      </c>
      <c r="F4" t="s">
        <v>23</v>
      </c>
      <c r="G4" s="16" t="s">
        <v>30</v>
      </c>
      <c r="H4" s="16" t="s">
        <v>42</v>
      </c>
      <c r="I4" s="16" t="s">
        <v>24</v>
      </c>
    </row>
    <row r="5" spans="2:9" ht="30" customHeight="1" x14ac:dyDescent="0.25">
      <c r="B5" s="3" t="s">
        <v>12</v>
      </c>
      <c r="C5" s="19" t="s">
        <v>2</v>
      </c>
      <c r="D5" s="9"/>
      <c r="E5" s="9"/>
      <c r="F5" s="9"/>
      <c r="G5" s="21" t="str">
        <f>IFERROR(IF(Sales_Revenue=0,"-",OperatingExpenses[[#This Row],[Current Period]]/Sales_Revenue),"-")</f>
        <v>-</v>
      </c>
      <c r="H5" s="21">
        <f>IFERROR(IF(OperatingExpenses[[#This Row],[Prior Period]]=OperatingExpenses[[#This Row],[Current Period]],0,IF(OperatingExpenses[[#This Row],[Current Period]]&gt;OperatingExpenses[[#This Row],[Prior Period]],ABS((OperatingExpenses[[#This Row],[Current Period]]/OperatingExpenses[[#This Row],[Prior Period]])-1),IF(AND(OperatingExpenses[[#This Row],[Current Period]]&lt;OperatingExpenses[[#This Row],[Prior Period]],OperatingExpenses[[#This Row],[Prior Period]]&lt;0),-((OperatingExpenses[[#This Row],[Current Period]]/OperatingExpenses[[#This Row],[Prior Period]])-1),(OperatingExpenses[[#This Row],[Current Period]]/OperatingExpenses[[#This Row],[Prior Period]])-1))),"-")</f>
        <v>0</v>
      </c>
      <c r="I5" s="21">
        <f>IFERROR(IF(OperatingExpenses[[#This Row],[Budget]]=OperatingExpenses[[#This Row],[Current Period]],0,IF(OperatingExpenses[[#This Row],[Current Period]]&gt;OperatingExpenses[[#This Row],[Budget]],ABS((OperatingExpenses[[#This Row],[Current Period]]/OperatingExpenses[[#This Row],[Budget]])-1),IF(AND(OperatingExpenses[[#This Row],[Current Period]]&lt;OperatingExpenses[[#This Row],[Budget]],OperatingExpenses[[#This Row],[Budget]]&lt;0),-((OperatingExpenses[[#This Row],[Current Period]]/OperatingExpenses[[#This Row],[Budget]])-1),(OperatingExpenses[[#This Row],[Current Period]]/OperatingExpenses[[#This Row],[Budget]])-1))),"-")</f>
        <v>0</v>
      </c>
    </row>
    <row r="6" spans="2:9" ht="30" customHeight="1" x14ac:dyDescent="0.25">
      <c r="B6" s="3" t="s">
        <v>12</v>
      </c>
      <c r="C6" s="19" t="s">
        <v>14</v>
      </c>
      <c r="D6" s="9"/>
      <c r="E6" s="9"/>
      <c r="F6" s="9"/>
      <c r="G6" s="21" t="str">
        <f>IFERROR(IF(Sales_Revenue=0,"-",OperatingExpenses[[#This Row],[Current Period]]/Sales_Revenue),"-")</f>
        <v>-</v>
      </c>
      <c r="H6" s="21">
        <f>IFERROR(IF(OperatingExpenses[[#This Row],[Prior Period]]=OperatingExpenses[[#This Row],[Current Period]],0,IF(OperatingExpenses[[#This Row],[Current Period]]&gt;OperatingExpenses[[#This Row],[Prior Period]],ABS((OperatingExpenses[[#This Row],[Current Period]]/OperatingExpenses[[#This Row],[Prior Period]])-1),IF(AND(OperatingExpenses[[#This Row],[Current Period]]&lt;OperatingExpenses[[#This Row],[Prior Period]],OperatingExpenses[[#This Row],[Prior Period]]&lt;0),-((OperatingExpenses[[#This Row],[Current Period]]/OperatingExpenses[[#This Row],[Prior Period]])-1),(OperatingExpenses[[#This Row],[Current Period]]/OperatingExpenses[[#This Row],[Prior Period]])-1))),"-")</f>
        <v>0</v>
      </c>
      <c r="I6" s="21">
        <f>IFERROR(IF(OperatingExpenses[[#This Row],[Budget]]=OperatingExpenses[[#This Row],[Current Period]],0,IF(OperatingExpenses[[#This Row],[Current Period]]&gt;OperatingExpenses[[#This Row],[Budget]],ABS((OperatingExpenses[[#This Row],[Current Period]]/OperatingExpenses[[#This Row],[Budget]])-1),IF(AND(OperatingExpenses[[#This Row],[Current Period]]&lt;OperatingExpenses[[#This Row],[Budget]],OperatingExpenses[[#This Row],[Budget]]&lt;0),-((OperatingExpenses[[#This Row],[Current Period]]/OperatingExpenses[[#This Row],[Budget]])-1),(OperatingExpenses[[#This Row],[Current Period]]/OperatingExpenses[[#This Row],[Budget]])-1))),"-")</f>
        <v>0</v>
      </c>
    </row>
    <row r="7" spans="2:9" ht="30" customHeight="1" x14ac:dyDescent="0.25">
      <c r="B7" s="3" t="s">
        <v>12</v>
      </c>
      <c r="C7" s="19" t="s">
        <v>7</v>
      </c>
      <c r="D7" s="9"/>
      <c r="E7" s="9"/>
      <c r="F7" s="9"/>
      <c r="G7" s="21" t="str">
        <f>IFERROR(IF(Sales_Revenue=0,"-",OperatingExpenses[[#This Row],[Current Period]]/Sales_Revenue),"-")</f>
        <v>-</v>
      </c>
      <c r="H7" s="21">
        <f>IFERROR(IF(OperatingExpenses[[#This Row],[Prior Period]]=OperatingExpenses[[#This Row],[Current Period]],0,IF(OperatingExpenses[[#This Row],[Current Period]]&gt;OperatingExpenses[[#This Row],[Prior Period]],ABS((OperatingExpenses[[#This Row],[Current Period]]/OperatingExpenses[[#This Row],[Prior Period]])-1),IF(AND(OperatingExpenses[[#This Row],[Current Period]]&lt;OperatingExpenses[[#This Row],[Prior Period]],OperatingExpenses[[#This Row],[Prior Period]]&lt;0),-((OperatingExpenses[[#This Row],[Current Period]]/OperatingExpenses[[#This Row],[Prior Period]])-1),(OperatingExpenses[[#This Row],[Current Period]]/OperatingExpenses[[#This Row],[Prior Period]])-1))),"-")</f>
        <v>0</v>
      </c>
      <c r="I7" s="21">
        <f>IFERROR(IF(OperatingExpenses[[#This Row],[Budget]]=OperatingExpenses[[#This Row],[Current Period]],0,IF(OperatingExpenses[[#This Row],[Current Period]]&gt;OperatingExpenses[[#This Row],[Budget]],ABS((OperatingExpenses[[#This Row],[Current Period]]/OperatingExpenses[[#This Row],[Budget]])-1),IF(AND(OperatingExpenses[[#This Row],[Current Period]]&lt;OperatingExpenses[[#This Row],[Budget]],OperatingExpenses[[#This Row],[Budget]]&lt;0),-((OperatingExpenses[[#This Row],[Current Period]]/OperatingExpenses[[#This Row],[Budget]])-1),(OperatingExpenses[[#This Row],[Current Period]]/OperatingExpenses[[#This Row],[Budget]])-1))),"-")</f>
        <v>0</v>
      </c>
    </row>
    <row r="8" spans="2:9" ht="30" customHeight="1" x14ac:dyDescent="0.25">
      <c r="B8" s="3" t="s">
        <v>12</v>
      </c>
      <c r="C8" s="19" t="s">
        <v>7</v>
      </c>
      <c r="D8" s="9"/>
      <c r="E8" s="9"/>
      <c r="F8" s="9"/>
      <c r="G8" s="21" t="str">
        <f>IFERROR(IF(Sales_Revenue=0,"-",OperatingExpenses[[#This Row],[Current Period]]/Sales_Revenue),"-")</f>
        <v>-</v>
      </c>
      <c r="H8" s="21">
        <f>IFERROR(IF(OperatingExpenses[[#This Row],[Prior Period]]=OperatingExpenses[[#This Row],[Current Period]],0,IF(OperatingExpenses[[#This Row],[Current Period]]&gt;OperatingExpenses[[#This Row],[Prior Period]],ABS((OperatingExpenses[[#This Row],[Current Period]]/OperatingExpenses[[#This Row],[Prior Period]])-1),IF(AND(OperatingExpenses[[#This Row],[Current Period]]&lt;OperatingExpenses[[#This Row],[Prior Period]],OperatingExpenses[[#This Row],[Prior Period]]&lt;0),-((OperatingExpenses[[#This Row],[Current Period]]/OperatingExpenses[[#This Row],[Prior Period]])-1),(OperatingExpenses[[#This Row],[Current Period]]/OperatingExpenses[[#This Row],[Prior Period]])-1))),"-")</f>
        <v>0</v>
      </c>
      <c r="I8" s="21">
        <f>IFERROR(IF(OperatingExpenses[[#This Row],[Budget]]=OperatingExpenses[[#This Row],[Current Period]],0,IF(OperatingExpenses[[#This Row],[Current Period]]&gt;OperatingExpenses[[#This Row],[Budget]],ABS((OperatingExpenses[[#This Row],[Current Period]]/OperatingExpenses[[#This Row],[Budget]])-1),IF(AND(OperatingExpenses[[#This Row],[Current Period]]&lt;OperatingExpenses[[#This Row],[Budget]],OperatingExpenses[[#This Row],[Budget]]&lt;0),-((OperatingExpenses[[#This Row],[Current Period]]/OperatingExpenses[[#This Row],[Budget]])-1),(OperatingExpenses[[#This Row],[Current Period]]/OperatingExpenses[[#This Row],[Budget]])-1))),"-")</f>
        <v>0</v>
      </c>
    </row>
    <row r="9" spans="2:9" ht="30" customHeight="1" x14ac:dyDescent="0.25">
      <c r="B9" s="3" t="s">
        <v>13</v>
      </c>
      <c r="C9" s="19" t="s">
        <v>26</v>
      </c>
      <c r="D9" s="9"/>
      <c r="E9" s="9"/>
      <c r="F9" s="9"/>
      <c r="G9" s="22" t="str">
        <f>IFERROR(IF(Sales_Revenue=0,"-",OperatingExpenses[[#This Row],[Current Period]]/Sales_Revenue),"-")</f>
        <v>-</v>
      </c>
      <c r="H9" s="22">
        <f>IFERROR(IF(OperatingExpenses[[#This Row],[Prior Period]]=OperatingExpenses[[#This Row],[Current Period]],0,IF(OperatingExpenses[[#This Row],[Current Period]]&gt;OperatingExpenses[[#This Row],[Prior Period]],ABS((OperatingExpenses[[#This Row],[Current Period]]/OperatingExpenses[[#This Row],[Prior Period]])-1),IF(AND(OperatingExpenses[[#This Row],[Current Period]]&lt;OperatingExpenses[[#This Row],[Prior Period]],OperatingExpenses[[#This Row],[Prior Period]]&lt;0),-((OperatingExpenses[[#This Row],[Current Period]]/OperatingExpenses[[#This Row],[Prior Period]])-1),(OperatingExpenses[[#This Row],[Current Period]]/OperatingExpenses[[#This Row],[Prior Period]])-1))),"-")</f>
        <v>0</v>
      </c>
      <c r="I9" s="22">
        <f>IFERROR(IF(OperatingExpenses[[#This Row],[Budget]]=OperatingExpenses[[#This Row],[Current Period]],0,IF(OperatingExpenses[[#This Row],[Current Period]]&gt;OperatingExpenses[[#This Row],[Budget]],ABS((OperatingExpenses[[#This Row],[Current Period]]/OperatingExpenses[[#This Row],[Budget]])-1),IF(AND(OperatingExpenses[[#This Row],[Current Period]]&lt;OperatingExpenses[[#This Row],[Budget]],OperatingExpenses[[#This Row],[Budget]]&lt;0),-((OperatingExpenses[[#This Row],[Current Period]]/OperatingExpenses[[#This Row],[Budget]])-1),(OperatingExpenses[[#This Row],[Current Period]]/OperatingExpenses[[#This Row],[Budget]])-1))),"-")</f>
        <v>0</v>
      </c>
    </row>
    <row r="10" spans="2:9" ht="30" customHeight="1" x14ac:dyDescent="0.25">
      <c r="B10" s="3" t="s">
        <v>13</v>
      </c>
      <c r="C10" s="19" t="s">
        <v>25</v>
      </c>
      <c r="D10" s="9"/>
      <c r="E10" s="9"/>
      <c r="F10" s="9"/>
      <c r="G10" s="22" t="str">
        <f>IFERROR(IF(Sales_Revenue=0,"-",OperatingExpenses[[#This Row],[Current Period]]/Sales_Revenue),"-")</f>
        <v>-</v>
      </c>
      <c r="H10" s="22">
        <f>IFERROR(IF(OperatingExpenses[[#This Row],[Prior Period]]=OperatingExpenses[[#This Row],[Current Period]],0,IF(OperatingExpenses[[#This Row],[Current Period]]&gt;OperatingExpenses[[#This Row],[Prior Period]],ABS((OperatingExpenses[[#This Row],[Current Period]]/OperatingExpenses[[#This Row],[Prior Period]])-1),IF(AND(OperatingExpenses[[#This Row],[Current Period]]&lt;OperatingExpenses[[#This Row],[Prior Period]],OperatingExpenses[[#This Row],[Prior Period]]&lt;0),-((OperatingExpenses[[#This Row],[Current Period]]/OperatingExpenses[[#This Row],[Prior Period]])-1),(OperatingExpenses[[#This Row],[Current Period]]/OperatingExpenses[[#This Row],[Prior Period]])-1))),"-")</f>
        <v>0</v>
      </c>
      <c r="I10" s="22">
        <f>IFERROR(IF(OperatingExpenses[[#This Row],[Budget]]=OperatingExpenses[[#This Row],[Current Period]],0,IF(OperatingExpenses[[#This Row],[Current Period]]&gt;OperatingExpenses[[#This Row],[Budget]],ABS((OperatingExpenses[[#This Row],[Current Period]]/OperatingExpenses[[#This Row],[Budget]])-1),IF(AND(OperatingExpenses[[#This Row],[Current Period]]&lt;OperatingExpenses[[#This Row],[Budget]],OperatingExpenses[[#This Row],[Budget]]&lt;0),-((OperatingExpenses[[#This Row],[Current Period]]/OperatingExpenses[[#This Row],[Budget]])-1),(OperatingExpenses[[#This Row],[Current Period]]/OperatingExpenses[[#This Row],[Budget]])-1))),"-")</f>
        <v>0</v>
      </c>
    </row>
    <row r="11" spans="2:9" ht="30" customHeight="1" x14ac:dyDescent="0.25">
      <c r="B11" s="3" t="s">
        <v>13</v>
      </c>
      <c r="C11" s="19" t="s">
        <v>7</v>
      </c>
      <c r="D11" s="9"/>
      <c r="E11" s="9"/>
      <c r="F11" s="9"/>
      <c r="G11" s="22" t="str">
        <f>IFERROR(IF(Sales_Revenue=0,"-",OperatingExpenses[[#This Row],[Current Period]]/Sales_Revenue),"-")</f>
        <v>-</v>
      </c>
      <c r="H11" s="22">
        <f>IFERROR(IF(OperatingExpenses[[#This Row],[Prior Period]]=OperatingExpenses[[#This Row],[Current Period]],0,IF(OperatingExpenses[[#This Row],[Current Period]]&gt;OperatingExpenses[[#This Row],[Prior Period]],ABS((OperatingExpenses[[#This Row],[Current Period]]/OperatingExpenses[[#This Row],[Prior Period]])-1),IF(AND(OperatingExpenses[[#This Row],[Current Period]]&lt;OperatingExpenses[[#This Row],[Prior Period]],OperatingExpenses[[#This Row],[Prior Period]]&lt;0),-((OperatingExpenses[[#This Row],[Current Period]]/OperatingExpenses[[#This Row],[Prior Period]])-1),(OperatingExpenses[[#This Row],[Current Period]]/OperatingExpenses[[#This Row],[Prior Period]])-1))),"-")</f>
        <v>0</v>
      </c>
      <c r="I11" s="22">
        <f>IFERROR(IF(OperatingExpenses[[#This Row],[Budget]]=OperatingExpenses[[#This Row],[Current Period]],0,IF(OperatingExpenses[[#This Row],[Current Period]]&gt;OperatingExpenses[[#This Row],[Budget]],ABS((OperatingExpenses[[#This Row],[Current Period]]/OperatingExpenses[[#This Row],[Budget]])-1),IF(AND(OperatingExpenses[[#This Row],[Current Period]]&lt;OperatingExpenses[[#This Row],[Budget]],OperatingExpenses[[#This Row],[Budget]]&lt;0),-((OperatingExpenses[[#This Row],[Current Period]]/OperatingExpenses[[#This Row],[Budget]])-1),(OperatingExpenses[[#This Row],[Current Period]]/OperatingExpenses[[#This Row],[Budget]])-1))),"-")</f>
        <v>0</v>
      </c>
    </row>
    <row r="12" spans="2:9" ht="30" customHeight="1" x14ac:dyDescent="0.25">
      <c r="B12" s="3" t="s">
        <v>13</v>
      </c>
      <c r="C12" s="19" t="s">
        <v>7</v>
      </c>
      <c r="D12" s="9"/>
      <c r="E12" s="9"/>
      <c r="F12" s="9"/>
      <c r="G12" s="22" t="str">
        <f>IFERROR(IF(Sales_Revenue=0,"-",OperatingExpenses[[#This Row],[Current Period]]/Sales_Revenue),"-")</f>
        <v>-</v>
      </c>
      <c r="H12" s="22">
        <f>IFERROR(IF(OperatingExpenses[[#This Row],[Prior Period]]=OperatingExpenses[[#This Row],[Current Period]],0,IF(OperatingExpenses[[#This Row],[Current Period]]&gt;OperatingExpenses[[#This Row],[Prior Period]],ABS((OperatingExpenses[[#This Row],[Current Period]]/OperatingExpenses[[#This Row],[Prior Period]])-1),IF(AND(OperatingExpenses[[#This Row],[Current Period]]&lt;OperatingExpenses[[#This Row],[Prior Period]],OperatingExpenses[[#This Row],[Prior Period]]&lt;0),-((OperatingExpenses[[#This Row],[Current Period]]/OperatingExpenses[[#This Row],[Prior Period]])-1),(OperatingExpenses[[#This Row],[Current Period]]/OperatingExpenses[[#This Row],[Prior Period]])-1))),"-")</f>
        <v>0</v>
      </c>
      <c r="I12" s="22">
        <f>IFERROR(IF(OperatingExpenses[[#This Row],[Budget]]=OperatingExpenses[[#This Row],[Current Period]],0,IF(OperatingExpenses[[#This Row],[Current Period]]&gt;OperatingExpenses[[#This Row],[Budget]],ABS((OperatingExpenses[[#This Row],[Current Period]]/OperatingExpenses[[#This Row],[Budget]])-1),IF(AND(OperatingExpenses[[#This Row],[Current Period]]&lt;OperatingExpenses[[#This Row],[Budget]],OperatingExpenses[[#This Row],[Budget]]&lt;0),-((OperatingExpenses[[#This Row],[Current Period]]/OperatingExpenses[[#This Row],[Budget]])-1),(OperatingExpenses[[#This Row],[Current Period]]/OperatingExpenses[[#This Row],[Budget]])-1))),"-")</f>
        <v>0</v>
      </c>
    </row>
    <row r="13" spans="2:9" ht="30" customHeight="1" x14ac:dyDescent="0.25">
      <c r="B13" s="3" t="s">
        <v>69</v>
      </c>
      <c r="C13" s="19" t="s">
        <v>16</v>
      </c>
      <c r="D13" s="9"/>
      <c r="E13" s="9"/>
      <c r="F13" s="9"/>
      <c r="G13" s="22" t="str">
        <f>IFERROR(IF(Sales_Revenue=0,"-",OperatingExpenses[[#This Row],[Current Period]]/Sales_Revenue),"-")</f>
        <v>-</v>
      </c>
      <c r="H13" s="22">
        <f>IFERROR(IF(OperatingExpenses[[#This Row],[Prior Period]]=OperatingExpenses[[#This Row],[Current Period]],0,IF(OperatingExpenses[[#This Row],[Current Period]]&gt;OperatingExpenses[[#This Row],[Prior Period]],ABS((OperatingExpenses[[#This Row],[Current Period]]/OperatingExpenses[[#This Row],[Prior Period]])-1),IF(AND(OperatingExpenses[[#This Row],[Current Period]]&lt;OperatingExpenses[[#This Row],[Prior Period]],OperatingExpenses[[#This Row],[Prior Period]]&lt;0),-((OperatingExpenses[[#This Row],[Current Period]]/OperatingExpenses[[#This Row],[Prior Period]])-1),(OperatingExpenses[[#This Row],[Current Period]]/OperatingExpenses[[#This Row],[Prior Period]])-1))),"-")</f>
        <v>0</v>
      </c>
      <c r="I13" s="22">
        <f>IFERROR(IF(OperatingExpenses[[#This Row],[Budget]]=OperatingExpenses[[#This Row],[Current Period]],0,IF(OperatingExpenses[[#This Row],[Current Period]]&gt;OperatingExpenses[[#This Row],[Budget]],ABS((OperatingExpenses[[#This Row],[Current Period]]/OperatingExpenses[[#This Row],[Budget]])-1),IF(AND(OperatingExpenses[[#This Row],[Current Period]]&lt;OperatingExpenses[[#This Row],[Budget]],OperatingExpenses[[#This Row],[Budget]]&lt;0),-((OperatingExpenses[[#This Row],[Current Period]]/OperatingExpenses[[#This Row],[Budget]])-1),(OperatingExpenses[[#This Row],[Current Period]]/OperatingExpenses[[#This Row],[Budget]])-1))),"-")</f>
        <v>0</v>
      </c>
    </row>
    <row r="14" spans="2:9" ht="30" customHeight="1" x14ac:dyDescent="0.25">
      <c r="B14" s="3" t="s">
        <v>69</v>
      </c>
      <c r="C14" s="19" t="s">
        <v>0</v>
      </c>
      <c r="D14" s="9"/>
      <c r="E14" s="9"/>
      <c r="F14" s="9"/>
      <c r="G14" s="22" t="str">
        <f>IFERROR(IF(Sales_Revenue=0,"-",OperatingExpenses[[#This Row],[Current Period]]/Sales_Revenue),"-")</f>
        <v>-</v>
      </c>
      <c r="H14" s="22">
        <f>IFERROR(IF(OperatingExpenses[[#This Row],[Prior Period]]=OperatingExpenses[[#This Row],[Current Period]],0,IF(OperatingExpenses[[#This Row],[Current Period]]&gt;OperatingExpenses[[#This Row],[Prior Period]],ABS((OperatingExpenses[[#This Row],[Current Period]]/OperatingExpenses[[#This Row],[Prior Period]])-1),IF(AND(OperatingExpenses[[#This Row],[Current Period]]&lt;OperatingExpenses[[#This Row],[Prior Period]],OperatingExpenses[[#This Row],[Prior Period]]&lt;0),-((OperatingExpenses[[#This Row],[Current Period]]/OperatingExpenses[[#This Row],[Prior Period]])-1),(OperatingExpenses[[#This Row],[Current Period]]/OperatingExpenses[[#This Row],[Prior Period]])-1))),"-")</f>
        <v>0</v>
      </c>
      <c r="I14" s="22">
        <f>IFERROR(IF(OperatingExpenses[[#This Row],[Budget]]=OperatingExpenses[[#This Row],[Current Period]],0,IF(OperatingExpenses[[#This Row],[Current Period]]&gt;OperatingExpenses[[#This Row],[Budget]],ABS((OperatingExpenses[[#This Row],[Current Period]]/OperatingExpenses[[#This Row],[Budget]])-1),IF(AND(OperatingExpenses[[#This Row],[Current Period]]&lt;OperatingExpenses[[#This Row],[Budget]],OperatingExpenses[[#This Row],[Budget]]&lt;0),-((OperatingExpenses[[#This Row],[Current Period]]/OperatingExpenses[[#This Row],[Budget]])-1),(OperatingExpenses[[#This Row],[Current Period]]/OperatingExpenses[[#This Row],[Budget]])-1))),"-")</f>
        <v>0</v>
      </c>
    </row>
    <row r="15" spans="2:9" ht="30" customHeight="1" x14ac:dyDescent="0.25">
      <c r="B15" s="3" t="s">
        <v>69</v>
      </c>
      <c r="C15" s="19" t="s">
        <v>38</v>
      </c>
      <c r="D15" s="9"/>
      <c r="E15" s="9"/>
      <c r="F15" s="9"/>
      <c r="G15" s="22" t="str">
        <f>IFERROR(IF(Sales_Revenue=0,"-",OperatingExpenses[[#This Row],[Current Period]]/Sales_Revenue),"-")</f>
        <v>-</v>
      </c>
      <c r="H15" s="22">
        <f>IFERROR(IF(OperatingExpenses[[#This Row],[Prior Period]]=OperatingExpenses[[#This Row],[Current Period]],0,IF(OperatingExpenses[[#This Row],[Current Period]]&gt;OperatingExpenses[[#This Row],[Prior Period]],ABS((OperatingExpenses[[#This Row],[Current Period]]/OperatingExpenses[[#This Row],[Prior Period]])-1),IF(AND(OperatingExpenses[[#This Row],[Current Period]]&lt;OperatingExpenses[[#This Row],[Prior Period]],OperatingExpenses[[#This Row],[Prior Period]]&lt;0),-((OperatingExpenses[[#This Row],[Current Period]]/OperatingExpenses[[#This Row],[Prior Period]])-1),(OperatingExpenses[[#This Row],[Current Period]]/OperatingExpenses[[#This Row],[Prior Period]])-1))),"-")</f>
        <v>0</v>
      </c>
      <c r="I15" s="22">
        <f>IFERROR(IF(OperatingExpenses[[#This Row],[Budget]]=OperatingExpenses[[#This Row],[Current Period]],0,IF(OperatingExpenses[[#This Row],[Current Period]]&gt;OperatingExpenses[[#This Row],[Budget]],ABS((OperatingExpenses[[#This Row],[Current Period]]/OperatingExpenses[[#This Row],[Budget]])-1),IF(AND(OperatingExpenses[[#This Row],[Current Period]]&lt;OperatingExpenses[[#This Row],[Budget]],OperatingExpenses[[#This Row],[Budget]]&lt;0),-((OperatingExpenses[[#This Row],[Current Period]]/OperatingExpenses[[#This Row],[Budget]])-1),(OperatingExpenses[[#This Row],[Current Period]]/OperatingExpenses[[#This Row],[Budget]])-1))),"-")</f>
        <v>0</v>
      </c>
    </row>
    <row r="16" spans="2:9" ht="30" customHeight="1" x14ac:dyDescent="0.25">
      <c r="B16" s="3" t="s">
        <v>69</v>
      </c>
      <c r="C16" s="19" t="s">
        <v>15</v>
      </c>
      <c r="D16" s="9"/>
      <c r="E16" s="9"/>
      <c r="F16" s="9"/>
      <c r="G16" s="22" t="str">
        <f>IFERROR(IF(Sales_Revenue=0,"-",OperatingExpenses[[#This Row],[Current Period]]/Sales_Revenue),"-")</f>
        <v>-</v>
      </c>
      <c r="H16" s="22">
        <f>IFERROR(IF(OperatingExpenses[[#This Row],[Prior Period]]=OperatingExpenses[[#This Row],[Current Period]],0,IF(OperatingExpenses[[#This Row],[Current Period]]&gt;OperatingExpenses[[#This Row],[Prior Period]],ABS((OperatingExpenses[[#This Row],[Current Period]]/OperatingExpenses[[#This Row],[Prior Period]])-1),IF(AND(OperatingExpenses[[#This Row],[Current Period]]&lt;OperatingExpenses[[#This Row],[Prior Period]],OperatingExpenses[[#This Row],[Prior Period]]&lt;0),-((OperatingExpenses[[#This Row],[Current Period]]/OperatingExpenses[[#This Row],[Prior Period]])-1),(OperatingExpenses[[#This Row],[Current Period]]/OperatingExpenses[[#This Row],[Prior Period]])-1))),"-")</f>
        <v>0</v>
      </c>
      <c r="I16" s="22">
        <f>IFERROR(IF(OperatingExpenses[[#This Row],[Budget]]=OperatingExpenses[[#This Row],[Current Period]],0,IF(OperatingExpenses[[#This Row],[Current Period]]&gt;OperatingExpenses[[#This Row],[Budget]],ABS((OperatingExpenses[[#This Row],[Current Period]]/OperatingExpenses[[#This Row],[Budget]])-1),IF(AND(OperatingExpenses[[#This Row],[Current Period]]&lt;OperatingExpenses[[#This Row],[Budget]],OperatingExpenses[[#This Row],[Budget]]&lt;0),-((OperatingExpenses[[#This Row],[Current Period]]/OperatingExpenses[[#This Row],[Budget]])-1),(OperatingExpenses[[#This Row],[Current Period]]/OperatingExpenses[[#This Row],[Budget]])-1))),"-")</f>
        <v>0</v>
      </c>
    </row>
    <row r="17" spans="2:9" ht="30" customHeight="1" x14ac:dyDescent="0.25">
      <c r="B17" s="3" t="s">
        <v>69</v>
      </c>
      <c r="C17" s="19" t="s">
        <v>3</v>
      </c>
      <c r="D17" s="9"/>
      <c r="E17" s="9"/>
      <c r="F17" s="9"/>
      <c r="G17" s="22" t="str">
        <f>IFERROR(IF(Sales_Revenue=0,"-",OperatingExpenses[[#This Row],[Current Period]]/Sales_Revenue),"-")</f>
        <v>-</v>
      </c>
      <c r="H17" s="22">
        <f>IFERROR(IF(OperatingExpenses[[#This Row],[Prior Period]]=OperatingExpenses[[#This Row],[Current Period]],0,IF(OperatingExpenses[[#This Row],[Current Period]]&gt;OperatingExpenses[[#This Row],[Prior Period]],ABS((OperatingExpenses[[#This Row],[Current Period]]/OperatingExpenses[[#This Row],[Prior Period]])-1),IF(AND(OperatingExpenses[[#This Row],[Current Period]]&lt;OperatingExpenses[[#This Row],[Prior Period]],OperatingExpenses[[#This Row],[Prior Period]]&lt;0),-((OperatingExpenses[[#This Row],[Current Period]]/OperatingExpenses[[#This Row],[Prior Period]])-1),(OperatingExpenses[[#This Row],[Current Period]]/OperatingExpenses[[#This Row],[Prior Period]])-1))),"-")</f>
        <v>0</v>
      </c>
      <c r="I17" s="22">
        <f>IFERROR(IF(OperatingExpenses[[#This Row],[Budget]]=OperatingExpenses[[#This Row],[Current Period]],0,IF(OperatingExpenses[[#This Row],[Current Period]]&gt;OperatingExpenses[[#This Row],[Budget]],ABS((OperatingExpenses[[#This Row],[Current Period]]/OperatingExpenses[[#This Row],[Budget]])-1),IF(AND(OperatingExpenses[[#This Row],[Current Period]]&lt;OperatingExpenses[[#This Row],[Budget]],OperatingExpenses[[#This Row],[Budget]]&lt;0),-((OperatingExpenses[[#This Row],[Current Period]]/OperatingExpenses[[#This Row],[Budget]])-1),(OperatingExpenses[[#This Row],[Current Period]]/OperatingExpenses[[#This Row],[Budget]])-1))),"-")</f>
        <v>0</v>
      </c>
    </row>
    <row r="18" spans="2:9" ht="30" customHeight="1" x14ac:dyDescent="0.25">
      <c r="B18" s="3" t="s">
        <v>69</v>
      </c>
      <c r="C18" s="19" t="s">
        <v>4</v>
      </c>
      <c r="D18" s="9"/>
      <c r="E18" s="9"/>
      <c r="F18" s="9"/>
      <c r="G18" s="22" t="str">
        <f>IFERROR(IF(Sales_Revenue=0,"-",OperatingExpenses[[#This Row],[Current Period]]/Sales_Revenue),"-")</f>
        <v>-</v>
      </c>
      <c r="H18" s="22">
        <f>IFERROR(IF(OperatingExpenses[[#This Row],[Prior Period]]=OperatingExpenses[[#This Row],[Current Period]],0,IF(OperatingExpenses[[#This Row],[Current Period]]&gt;OperatingExpenses[[#This Row],[Prior Period]],ABS((OperatingExpenses[[#This Row],[Current Period]]/OperatingExpenses[[#This Row],[Prior Period]])-1),IF(AND(OperatingExpenses[[#This Row],[Current Period]]&lt;OperatingExpenses[[#This Row],[Prior Period]],OperatingExpenses[[#This Row],[Prior Period]]&lt;0),-((OperatingExpenses[[#This Row],[Current Period]]/OperatingExpenses[[#This Row],[Prior Period]])-1),(OperatingExpenses[[#This Row],[Current Period]]/OperatingExpenses[[#This Row],[Prior Period]])-1))),"-")</f>
        <v>0</v>
      </c>
      <c r="I18" s="22">
        <f>IFERROR(IF(OperatingExpenses[[#This Row],[Budget]]=OperatingExpenses[[#This Row],[Current Period]],0,IF(OperatingExpenses[[#This Row],[Current Period]]&gt;OperatingExpenses[[#This Row],[Budget]],ABS((OperatingExpenses[[#This Row],[Current Period]]/OperatingExpenses[[#This Row],[Budget]])-1),IF(AND(OperatingExpenses[[#This Row],[Current Period]]&lt;OperatingExpenses[[#This Row],[Budget]],OperatingExpenses[[#This Row],[Budget]]&lt;0),-((OperatingExpenses[[#This Row],[Current Period]]/OperatingExpenses[[#This Row],[Budget]])-1),(OperatingExpenses[[#This Row],[Current Period]]/OperatingExpenses[[#This Row],[Budget]])-1))),"-")</f>
        <v>0</v>
      </c>
    </row>
    <row r="19" spans="2:9" ht="30" customHeight="1" x14ac:dyDescent="0.25">
      <c r="B19" s="3" t="s">
        <v>69</v>
      </c>
      <c r="C19" s="19" t="s">
        <v>5</v>
      </c>
      <c r="D19" s="9"/>
      <c r="E19" s="9"/>
      <c r="F19" s="9"/>
      <c r="G19" s="22" t="str">
        <f>IFERROR(IF(Sales_Revenue=0,"-",OperatingExpenses[[#This Row],[Current Period]]/Sales_Revenue),"-")</f>
        <v>-</v>
      </c>
      <c r="H19" s="22">
        <f>IFERROR(IF(OperatingExpenses[[#This Row],[Prior Period]]=OperatingExpenses[[#This Row],[Current Period]],0,IF(OperatingExpenses[[#This Row],[Current Period]]&gt;OperatingExpenses[[#This Row],[Prior Period]],ABS((OperatingExpenses[[#This Row],[Current Period]]/OperatingExpenses[[#This Row],[Prior Period]])-1),IF(AND(OperatingExpenses[[#This Row],[Current Period]]&lt;OperatingExpenses[[#This Row],[Prior Period]],OperatingExpenses[[#This Row],[Prior Period]]&lt;0),-((OperatingExpenses[[#This Row],[Current Period]]/OperatingExpenses[[#This Row],[Prior Period]])-1),(OperatingExpenses[[#This Row],[Current Period]]/OperatingExpenses[[#This Row],[Prior Period]])-1))),"-")</f>
        <v>0</v>
      </c>
      <c r="I19" s="22">
        <f>IFERROR(IF(OperatingExpenses[[#This Row],[Budget]]=OperatingExpenses[[#This Row],[Current Period]],0,IF(OperatingExpenses[[#This Row],[Current Period]]&gt;OperatingExpenses[[#This Row],[Budget]],ABS((OperatingExpenses[[#This Row],[Current Period]]/OperatingExpenses[[#This Row],[Budget]])-1),IF(AND(OperatingExpenses[[#This Row],[Current Period]]&lt;OperatingExpenses[[#This Row],[Budget]],OperatingExpenses[[#This Row],[Budget]]&lt;0),-((OperatingExpenses[[#This Row],[Current Period]]/OperatingExpenses[[#This Row],[Budget]])-1),(OperatingExpenses[[#This Row],[Current Period]]/OperatingExpenses[[#This Row],[Budget]])-1))),"-")</f>
        <v>0</v>
      </c>
    </row>
    <row r="20" spans="2:9" ht="30" customHeight="1" x14ac:dyDescent="0.25">
      <c r="B20" s="3" t="s">
        <v>69</v>
      </c>
      <c r="C20" s="19" t="s">
        <v>9</v>
      </c>
      <c r="D20" s="9"/>
      <c r="E20" s="9"/>
      <c r="F20" s="9"/>
      <c r="G20" s="22" t="str">
        <f>IFERROR(IF(Sales_Revenue=0,"-",OperatingExpenses[[#This Row],[Current Period]]/Sales_Revenue),"-")</f>
        <v>-</v>
      </c>
      <c r="H20" s="22">
        <f>IFERROR(IF(OperatingExpenses[[#This Row],[Prior Period]]=OperatingExpenses[[#This Row],[Current Period]],0,IF(OperatingExpenses[[#This Row],[Current Period]]&gt;OperatingExpenses[[#This Row],[Prior Period]],ABS((OperatingExpenses[[#This Row],[Current Period]]/OperatingExpenses[[#This Row],[Prior Period]])-1),IF(AND(OperatingExpenses[[#This Row],[Current Period]]&lt;OperatingExpenses[[#This Row],[Prior Period]],OperatingExpenses[[#This Row],[Prior Period]]&lt;0),-((OperatingExpenses[[#This Row],[Current Period]]/OperatingExpenses[[#This Row],[Prior Period]])-1),(OperatingExpenses[[#This Row],[Current Period]]/OperatingExpenses[[#This Row],[Prior Period]])-1))),"-")</f>
        <v>0</v>
      </c>
      <c r="I20" s="22">
        <f>IFERROR(IF(OperatingExpenses[[#This Row],[Budget]]=OperatingExpenses[[#This Row],[Current Period]],0,IF(OperatingExpenses[[#This Row],[Current Period]]&gt;OperatingExpenses[[#This Row],[Budget]],ABS((OperatingExpenses[[#This Row],[Current Period]]/OperatingExpenses[[#This Row],[Budget]])-1),IF(AND(OperatingExpenses[[#This Row],[Current Period]]&lt;OperatingExpenses[[#This Row],[Budget]],OperatingExpenses[[#This Row],[Budget]]&lt;0),-((OperatingExpenses[[#This Row],[Current Period]]/OperatingExpenses[[#This Row],[Budget]])-1),(OperatingExpenses[[#This Row],[Current Period]]/OperatingExpenses[[#This Row],[Budget]])-1))),"-")</f>
        <v>0</v>
      </c>
    </row>
    <row r="21" spans="2:9" ht="30" customHeight="1" x14ac:dyDescent="0.25">
      <c r="B21" s="3" t="s">
        <v>69</v>
      </c>
      <c r="C21" s="19" t="s">
        <v>6</v>
      </c>
      <c r="D21" s="9"/>
      <c r="E21" s="9"/>
      <c r="F21" s="9"/>
      <c r="G21" s="22" t="str">
        <f>IFERROR(IF(Sales_Revenue=0,"-",OperatingExpenses[[#This Row],[Current Period]]/Sales_Revenue),"-")</f>
        <v>-</v>
      </c>
      <c r="H21" s="22">
        <f>IFERROR(IF(OperatingExpenses[[#This Row],[Prior Period]]=OperatingExpenses[[#This Row],[Current Period]],0,IF(OperatingExpenses[[#This Row],[Current Period]]&gt;OperatingExpenses[[#This Row],[Prior Period]],ABS((OperatingExpenses[[#This Row],[Current Period]]/OperatingExpenses[[#This Row],[Prior Period]])-1),IF(AND(OperatingExpenses[[#This Row],[Current Period]]&lt;OperatingExpenses[[#This Row],[Prior Period]],OperatingExpenses[[#This Row],[Prior Period]]&lt;0),-((OperatingExpenses[[#This Row],[Current Period]]/OperatingExpenses[[#This Row],[Prior Period]])-1),(OperatingExpenses[[#This Row],[Current Period]]/OperatingExpenses[[#This Row],[Prior Period]])-1))),"-")</f>
        <v>0</v>
      </c>
      <c r="I21" s="22">
        <f>IFERROR(IF(OperatingExpenses[[#This Row],[Budget]]=OperatingExpenses[[#This Row],[Current Period]],0,IF(OperatingExpenses[[#This Row],[Current Period]]&gt;OperatingExpenses[[#This Row],[Budget]],ABS((OperatingExpenses[[#This Row],[Current Period]]/OperatingExpenses[[#This Row],[Budget]])-1),IF(AND(OperatingExpenses[[#This Row],[Current Period]]&lt;OperatingExpenses[[#This Row],[Budget]],OperatingExpenses[[#This Row],[Budget]]&lt;0),-((OperatingExpenses[[#This Row],[Current Period]]/OperatingExpenses[[#This Row],[Budget]])-1),(OperatingExpenses[[#This Row],[Current Period]]/OperatingExpenses[[#This Row],[Budget]])-1))),"-")</f>
        <v>0</v>
      </c>
    </row>
    <row r="22" spans="2:9" ht="30" customHeight="1" x14ac:dyDescent="0.25">
      <c r="B22" s="3" t="s">
        <v>69</v>
      </c>
      <c r="C22" s="19" t="s">
        <v>1</v>
      </c>
      <c r="D22" s="9"/>
      <c r="E22" s="9"/>
      <c r="F22" s="9"/>
      <c r="G22" s="22" t="str">
        <f>IFERROR(IF(Sales_Revenue=0,"-",OperatingExpenses[[#This Row],[Current Period]]/Sales_Revenue),"-")</f>
        <v>-</v>
      </c>
      <c r="H22" s="22">
        <f>IFERROR(IF(OperatingExpenses[[#This Row],[Prior Period]]=OperatingExpenses[[#This Row],[Current Period]],0,IF(OperatingExpenses[[#This Row],[Current Period]]&gt;OperatingExpenses[[#This Row],[Prior Period]],ABS((OperatingExpenses[[#This Row],[Current Period]]/OperatingExpenses[[#This Row],[Prior Period]])-1),IF(AND(OperatingExpenses[[#This Row],[Current Period]]&lt;OperatingExpenses[[#This Row],[Prior Period]],OperatingExpenses[[#This Row],[Prior Period]]&lt;0),-((OperatingExpenses[[#This Row],[Current Period]]/OperatingExpenses[[#This Row],[Prior Period]])-1),(OperatingExpenses[[#This Row],[Current Period]]/OperatingExpenses[[#This Row],[Prior Period]])-1))),"-")</f>
        <v>0</v>
      </c>
      <c r="I22" s="22">
        <f>IFERROR(IF(OperatingExpenses[[#This Row],[Budget]]=OperatingExpenses[[#This Row],[Current Period]],0,IF(OperatingExpenses[[#This Row],[Current Period]]&gt;OperatingExpenses[[#This Row],[Budget]],ABS((OperatingExpenses[[#This Row],[Current Period]]/OperatingExpenses[[#This Row],[Budget]])-1),IF(AND(OperatingExpenses[[#This Row],[Current Period]]&lt;OperatingExpenses[[#This Row],[Budget]],OperatingExpenses[[#This Row],[Budget]]&lt;0),-((OperatingExpenses[[#This Row],[Current Period]]/OperatingExpenses[[#This Row],[Budget]])-1),(OperatingExpenses[[#This Row],[Current Period]]/OperatingExpenses[[#This Row],[Budget]])-1))),"-")</f>
        <v>0</v>
      </c>
    </row>
    <row r="23" spans="2:9" ht="30" customHeight="1" x14ac:dyDescent="0.25">
      <c r="B23" s="3" t="s">
        <v>69</v>
      </c>
      <c r="C23" s="19" t="s">
        <v>7</v>
      </c>
      <c r="D23" s="9"/>
      <c r="E23" s="9"/>
      <c r="F23" s="9"/>
      <c r="G23" s="22" t="str">
        <f>IFERROR(IF(Sales_Revenue=0,"-",OperatingExpenses[[#This Row],[Current Period]]/Sales_Revenue),"-")</f>
        <v>-</v>
      </c>
      <c r="H23" s="22">
        <f>IFERROR(IF(OperatingExpenses[[#This Row],[Prior Period]]=OperatingExpenses[[#This Row],[Current Period]],0,IF(OperatingExpenses[[#This Row],[Current Period]]&gt;OperatingExpenses[[#This Row],[Prior Period]],ABS((OperatingExpenses[[#This Row],[Current Period]]/OperatingExpenses[[#This Row],[Prior Period]])-1),IF(AND(OperatingExpenses[[#This Row],[Current Period]]&lt;OperatingExpenses[[#This Row],[Prior Period]],OperatingExpenses[[#This Row],[Prior Period]]&lt;0),-((OperatingExpenses[[#This Row],[Current Period]]/OperatingExpenses[[#This Row],[Prior Period]])-1),(OperatingExpenses[[#This Row],[Current Period]]/OperatingExpenses[[#This Row],[Prior Period]])-1))),"-")</f>
        <v>0</v>
      </c>
      <c r="I23" s="22">
        <f>IFERROR(IF(OperatingExpenses[[#This Row],[Budget]]=OperatingExpenses[[#This Row],[Current Period]],0,IF(OperatingExpenses[[#This Row],[Current Period]]&gt;OperatingExpenses[[#This Row],[Budget]],ABS((OperatingExpenses[[#This Row],[Current Period]]/OperatingExpenses[[#This Row],[Budget]])-1),IF(AND(OperatingExpenses[[#This Row],[Current Period]]&lt;OperatingExpenses[[#This Row],[Budget]],OperatingExpenses[[#This Row],[Budget]]&lt;0),-((OperatingExpenses[[#This Row],[Current Period]]/OperatingExpenses[[#This Row],[Budget]])-1),(OperatingExpenses[[#This Row],[Current Period]]/OperatingExpenses[[#This Row],[Budget]])-1))),"-")</f>
        <v>0</v>
      </c>
    </row>
    <row r="24" spans="2:9" ht="30" customHeight="1" x14ac:dyDescent="0.25">
      <c r="B24" s="3" t="s">
        <v>69</v>
      </c>
      <c r="C24" s="19" t="s">
        <v>7</v>
      </c>
      <c r="D24" s="9"/>
      <c r="E24" s="9"/>
      <c r="F24" s="9"/>
      <c r="G24" s="22" t="str">
        <f>IFERROR(IF(Sales_Revenue=0,"-",OperatingExpenses[[#This Row],[Current Period]]/Sales_Revenue),"-")</f>
        <v>-</v>
      </c>
      <c r="H24" s="22">
        <f>IFERROR(IF(OperatingExpenses[[#This Row],[Prior Period]]=OperatingExpenses[[#This Row],[Current Period]],0,IF(OperatingExpenses[[#This Row],[Current Period]]&gt;OperatingExpenses[[#This Row],[Prior Period]],ABS((OperatingExpenses[[#This Row],[Current Period]]/OperatingExpenses[[#This Row],[Prior Period]])-1),IF(AND(OperatingExpenses[[#This Row],[Current Period]]&lt;OperatingExpenses[[#This Row],[Prior Period]],OperatingExpenses[[#This Row],[Prior Period]]&lt;0),-((OperatingExpenses[[#This Row],[Current Period]]/OperatingExpenses[[#This Row],[Prior Period]])-1),(OperatingExpenses[[#This Row],[Current Period]]/OperatingExpenses[[#This Row],[Prior Period]])-1))),"-")</f>
        <v>0</v>
      </c>
      <c r="I24" s="22">
        <f>IFERROR(IF(OperatingExpenses[[#This Row],[Budget]]=OperatingExpenses[[#This Row],[Current Period]],0,IF(OperatingExpenses[[#This Row],[Current Period]]&gt;OperatingExpenses[[#This Row],[Budget]],ABS((OperatingExpenses[[#This Row],[Current Period]]/OperatingExpenses[[#This Row],[Budget]])-1),IF(AND(OperatingExpenses[[#This Row],[Current Period]]&lt;OperatingExpenses[[#This Row],[Budget]],OperatingExpenses[[#This Row],[Budget]]&lt;0),-((OperatingExpenses[[#This Row],[Current Period]]/OperatingExpenses[[#This Row],[Budget]])-1),(OperatingExpenses[[#This Row],[Current Period]]/OperatingExpenses[[#This Row],[Budget]])-1))),"-")</f>
        <v>0</v>
      </c>
    </row>
    <row r="25" spans="2:9" ht="30" customHeight="1" x14ac:dyDescent="0.25">
      <c r="B25" s="4" t="s">
        <v>59</v>
      </c>
      <c r="C25" s="4"/>
      <c r="D25" s="12">
        <f>SUBTOTAL(109,OperatingExpenses[Prior Period])</f>
        <v>0</v>
      </c>
      <c r="E25" s="12">
        <f>SUBTOTAL(109,OperatingExpenses[Budget])</f>
        <v>0</v>
      </c>
      <c r="F25" s="12">
        <f>SUBTOTAL(109,OperatingExpenses[Current Period])</f>
        <v>0</v>
      </c>
      <c r="G25" s="20">
        <f>SUBTOTAL(109,OperatingExpenses[Current Period as % of Sales])</f>
        <v>0</v>
      </c>
      <c r="H25" s="20">
        <f>SUBTOTAL(109,OperatingExpenses[% Change from Prior Period])</f>
        <v>0</v>
      </c>
      <c r="I25" s="20">
        <f>SUBTOTAL(109,OperatingExpenses[% Change from Budget])</f>
        <v>0</v>
      </c>
    </row>
  </sheetData>
  <mergeCells count="1">
    <mergeCell ref="H1:I3"/>
  </mergeCells>
  <dataValidations count="16">
    <dataValidation allowBlank="1" showInputMessage="1" showErrorMessage="1" prompt="% Change from Budget is automatically calculated in this column under this heading" sqref="I4" xr:uid="{00000000-0002-0000-0300-000000000000}"/>
    <dataValidation allowBlank="1" showInputMessage="1" showErrorMessage="1" prompt="% Change from Prior Period is automatically calculated in this column under this heading" sqref="H4" xr:uid="{00000000-0002-0000-0300-000001000000}"/>
    <dataValidation allowBlank="1" showInputMessage="1" showErrorMessage="1" prompt="Current Period as % of Sales is automatically calculated in this column under this heading" sqref="G4" xr:uid="{00000000-0002-0000-0300-000002000000}"/>
    <dataValidation allowBlank="1" showInputMessage="1" showErrorMessage="1" prompt="Enter Current Period amount in this column under this heading" sqref="F4" xr:uid="{00000000-0002-0000-0300-000003000000}"/>
    <dataValidation allowBlank="1" showInputMessage="1" showErrorMessage="1" prompt="Enter Budget amount in this column under this heading" sqref="E4" xr:uid="{00000000-0002-0000-0300-000004000000}"/>
    <dataValidation allowBlank="1" showInputMessage="1" showErrorMessage="1" prompt="Enter Prior Period amount in this column under this heading" sqref="D4" xr:uid="{00000000-0002-0000-0300-000005000000}"/>
    <dataValidation allowBlank="1" showInputMessage="1" showErrorMessage="1" prompt="Enter Description in this column under this heading" sqref="C4" xr:uid="{00000000-0002-0000-0300-000006000000}"/>
    <dataValidation allowBlank="1" showInputMessage="1" showErrorMessage="1" prompt="Select Type in this column under this heading. Press ALT+DOWN ARROW to open the drop-down list, then ENTER to make selection. Use heading filters to find specific entries" sqref="B4" xr:uid="{00000000-0002-0000-0300-000007000000}"/>
    <dataValidation allowBlank="1" showInputMessage="1" showErrorMessage="1" prompt="Add company logo in this cell" sqref="H1:I3" xr:uid="{00000000-0002-0000-0300-000008000000}"/>
    <dataValidation allowBlank="1" showInputMessage="1" showErrorMessage="1" prompt="Total Operating Expenses for the current period are automatically updated in thousands in this cell" sqref="C3" xr:uid="{00000000-0002-0000-0300-000009000000}"/>
    <dataValidation allowBlank="1" showInputMessage="1" showErrorMessage="1" prompt="Total Operating Expenses for the current period are automatically updated in thousands in cell below" sqref="C2" xr:uid="{00000000-0002-0000-0300-00000A000000}"/>
    <dataValidation allowBlank="1" showInputMessage="1" showErrorMessage="1" prompt="Total Operating Expenses for the current period are automatically updated in cell at right based on input from table below" sqref="B3" xr:uid="{00000000-0002-0000-0300-00000B000000}"/>
    <dataValidation allowBlank="1" showInputMessage="1" showErrorMessage="1" prompt="Company Name is automatically updated in this cell" sqref="B2" xr:uid="{00000000-0002-0000-0300-00000C000000}"/>
    <dataValidation allowBlank="1" showInputMessage="1" showErrorMessage="1" prompt="Title of this worksheet is automatically updated in this cell. Company Logo starts in cell H1" sqref="B1" xr:uid="{00000000-0002-0000-0300-00000D000000}"/>
    <dataValidation allowBlank="1" showInputMessage="1" showErrorMessage="1" prompt="Create a list of Expense items in this worksheet. Total Operating Expenses are automatically calculated at the end of the Operating Expenses table" sqref="A1" xr:uid="{00000000-0002-0000-0300-00000E000000}"/>
    <dataValidation type="list" errorStyle="warning" allowBlank="1" showInputMessage="1" showErrorMessage="1" error="Select entry from the list. Select CANCEL, then press ALT+DOWN ARROW to open the drop-down list, then ENTER to make selection" sqref="B5:B24" xr:uid="{00000000-0002-0000-0300-00000F000000}">
      <formula1>INDIRECT("Categories[Categories]")</formula1>
    </dataValidation>
  </dataValidations>
  <printOptions horizontalCentered="1"/>
  <pageMargins left="0.4" right="0.4" top="0.4" bottom="0.4" header="0.3" footer="0.3"/>
  <pageSetup scale="50" fitToHeight="0" orientation="portrait" r:id="rId1"/>
  <headerFooter differentFirst="1">
    <oddFooter>Page &amp;P of &amp;N</oddFooter>
  </headerFooter>
  <ignoredErrors>
    <ignoredError sqref="G5:G9 H6:H24 I6:I24 H5:I5 G19:G24 G10:G16 G17:G18" emptyCellReference="1"/>
  </ignoredErrors>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499984740745262"/>
    <pageSetUpPr fitToPage="1"/>
  </sheetPr>
  <dimension ref="B1:I10"/>
  <sheetViews>
    <sheetView showGridLines="0" zoomScaleNormal="100" workbookViewId="0"/>
  </sheetViews>
  <sheetFormatPr defaultRowHeight="30" customHeight="1" x14ac:dyDescent="0.25"/>
  <cols>
    <col min="1" max="1" width="2.7109375" customWidth="1"/>
    <col min="2" max="2" width="46.7109375" customWidth="1"/>
    <col min="3" max="3" width="31.7109375" customWidth="1"/>
    <col min="4" max="9" width="18.7109375" customWidth="1"/>
    <col min="10" max="10" width="2.7109375" customWidth="1"/>
  </cols>
  <sheetData>
    <row r="1" spans="2:9" ht="21" x14ac:dyDescent="0.25">
      <c r="B1" s="13" t="str">
        <f>Workbook_Title</f>
        <v>Profit and Loss Statement</v>
      </c>
      <c r="C1" s="24"/>
      <c r="D1" s="24"/>
      <c r="E1" s="24"/>
      <c r="H1" s="73"/>
      <c r="I1" s="73"/>
    </row>
    <row r="2" spans="2:9" ht="16.5" x14ac:dyDescent="0.25">
      <c r="B2" s="1" t="str">
        <f>Company_Name</f>
        <v>Company Name</v>
      </c>
      <c r="C2" t="s">
        <v>31</v>
      </c>
      <c r="H2" s="73"/>
      <c r="I2" s="73"/>
    </row>
    <row r="3" spans="2:9" ht="39.75" customHeight="1" x14ac:dyDescent="0.25">
      <c r="B3" s="2" t="s">
        <v>17</v>
      </c>
      <c r="C3" s="14">
        <f>IFERROR(Taxes[[#Totals],[Current Period]],"-")</f>
        <v>0</v>
      </c>
      <c r="H3" s="73"/>
      <c r="I3" s="73"/>
    </row>
    <row r="4" spans="2:9" ht="38.1" customHeight="1" x14ac:dyDescent="0.25">
      <c r="B4" t="s">
        <v>66</v>
      </c>
      <c r="C4" t="s">
        <v>43</v>
      </c>
      <c r="D4" t="s">
        <v>21</v>
      </c>
      <c r="E4" t="s">
        <v>22</v>
      </c>
      <c r="F4" t="s">
        <v>23</v>
      </c>
      <c r="G4" s="16" t="s">
        <v>30</v>
      </c>
      <c r="H4" s="16" t="s">
        <v>42</v>
      </c>
      <c r="I4" s="16" t="s">
        <v>24</v>
      </c>
    </row>
    <row r="5" spans="2:9" ht="30" customHeight="1" x14ac:dyDescent="0.25">
      <c r="B5" s="3" t="s">
        <v>17</v>
      </c>
      <c r="C5" s="19" t="s">
        <v>27</v>
      </c>
      <c r="D5" s="10"/>
      <c r="E5" s="9"/>
      <c r="F5" s="9"/>
      <c r="G5" s="21" t="str">
        <f>IFERROR(IF(Sales_Revenue=0,"-",Taxes[[#This Row],[Current Period]]/Sales_Revenue),"-")</f>
        <v>-</v>
      </c>
      <c r="H5" s="21">
        <f>IFERROR(IF(Taxes[[#This Row],[Prior Period]]=Taxes[[#This Row],[Current Period]],0,IF(Taxes[[#This Row],[Current Period]]&gt;Taxes[[#This Row],[Prior Period]],ABS((Taxes[[#This Row],[Current Period]]/Taxes[[#This Row],[Prior Period]])-1),IF(AND(Taxes[[#This Row],[Current Period]]&lt;Taxes[[#This Row],[Prior Period]],Taxes[[#This Row],[Prior Period]]&lt;0),-((Taxes[[#This Row],[Current Period]]/Taxes[[#This Row],[Prior Period]])-1),(Taxes[[#This Row],[Current Period]]/Taxes[[#This Row],[Prior Period]])-1))),"-")</f>
        <v>0</v>
      </c>
      <c r="I5" s="21">
        <f>IFERROR(IF(Taxes[[#This Row],[Budget]]=Taxes[[#This Row],[Current Period]],0,IF(Taxes[[#This Row],[Current Period]]&gt;Taxes[[#This Row],[Budget]],ABS((Taxes[[#This Row],[Current Period]]/Taxes[[#This Row],[Budget]])-1),IF(AND(Taxes[[#This Row],[Current Period]]&lt;Taxes[[#This Row],[Budget]],Taxes[[#This Row],[Budget]]&lt;0),-((Taxes[[#This Row],[Current Period]]/Taxes[[#This Row],[Budget]])-1),(Taxes[[#This Row],[Current Period]]/Taxes[[#This Row],[Budget]])-1))),"-")</f>
        <v>0</v>
      </c>
    </row>
    <row r="6" spans="2:9" ht="30" customHeight="1" x14ac:dyDescent="0.25">
      <c r="B6" s="3" t="s">
        <v>17</v>
      </c>
      <c r="C6" s="19" t="s">
        <v>18</v>
      </c>
      <c r="D6" s="10"/>
      <c r="E6" s="9"/>
      <c r="F6" s="9"/>
      <c r="G6" s="21" t="str">
        <f>IFERROR(IF(Sales_Revenue=0,"-",Taxes[[#This Row],[Current Period]]/Sales_Revenue),"-")</f>
        <v>-</v>
      </c>
      <c r="H6" s="21">
        <f>IFERROR(IF(Taxes[[#This Row],[Prior Period]]=Taxes[[#This Row],[Current Period]],0,IF(Taxes[[#This Row],[Current Period]]&gt;Taxes[[#This Row],[Prior Period]],ABS((Taxes[[#This Row],[Current Period]]/Taxes[[#This Row],[Prior Period]])-1),IF(AND(Taxes[[#This Row],[Current Period]]&lt;Taxes[[#This Row],[Prior Period]],Taxes[[#This Row],[Prior Period]]&lt;0),-((Taxes[[#This Row],[Current Period]]/Taxes[[#This Row],[Prior Period]])-1),(Taxes[[#This Row],[Current Period]]/Taxes[[#This Row],[Prior Period]])-1))),"-")</f>
        <v>0</v>
      </c>
      <c r="I6" s="21">
        <f>IFERROR(IF(Taxes[[#This Row],[Budget]]=Taxes[[#This Row],[Current Period]],0,IF(Taxes[[#This Row],[Current Period]]&gt;Taxes[[#This Row],[Budget]],ABS((Taxes[[#This Row],[Current Period]]/Taxes[[#This Row],[Budget]])-1),IF(AND(Taxes[[#This Row],[Current Period]]&lt;Taxes[[#This Row],[Budget]],Taxes[[#This Row],[Budget]]&lt;0),-((Taxes[[#This Row],[Current Period]]/Taxes[[#This Row],[Budget]])-1),(Taxes[[#This Row],[Current Period]]/Taxes[[#This Row],[Budget]])-1))),"-")</f>
        <v>0</v>
      </c>
    </row>
    <row r="7" spans="2:9" ht="30" customHeight="1" x14ac:dyDescent="0.25">
      <c r="B7" s="3" t="s">
        <v>17</v>
      </c>
      <c r="C7" s="19" t="s">
        <v>19</v>
      </c>
      <c r="D7" s="10"/>
      <c r="E7" s="9"/>
      <c r="F7" s="9"/>
      <c r="G7" s="21" t="str">
        <f>IFERROR(IF(Sales_Revenue=0,"-",Taxes[[#This Row],[Current Period]]/Sales_Revenue),"-")</f>
        <v>-</v>
      </c>
      <c r="H7" s="21">
        <f>IFERROR(IF(Taxes[[#This Row],[Prior Period]]=Taxes[[#This Row],[Current Period]],0,IF(Taxes[[#This Row],[Current Period]]&gt;Taxes[[#This Row],[Prior Period]],ABS((Taxes[[#This Row],[Current Period]]/Taxes[[#This Row],[Prior Period]])-1),IF(AND(Taxes[[#This Row],[Current Period]]&lt;Taxes[[#This Row],[Prior Period]],Taxes[[#This Row],[Prior Period]]&lt;0),-((Taxes[[#This Row],[Current Period]]/Taxes[[#This Row],[Prior Period]])-1),(Taxes[[#This Row],[Current Period]]/Taxes[[#This Row],[Prior Period]])-1))),"-")</f>
        <v>0</v>
      </c>
      <c r="I7" s="21">
        <f>IFERROR(IF(Taxes[[#This Row],[Budget]]=Taxes[[#This Row],[Current Period]],0,IF(Taxes[[#This Row],[Current Period]]&gt;Taxes[[#This Row],[Budget]],ABS((Taxes[[#This Row],[Current Period]]/Taxes[[#This Row],[Budget]])-1),IF(AND(Taxes[[#This Row],[Current Period]]&lt;Taxes[[#This Row],[Budget]],Taxes[[#This Row],[Budget]]&lt;0),-((Taxes[[#This Row],[Current Period]]/Taxes[[#This Row],[Budget]])-1),(Taxes[[#This Row],[Current Period]]/Taxes[[#This Row],[Budget]])-1))),"-")</f>
        <v>0</v>
      </c>
    </row>
    <row r="8" spans="2:9" ht="30" customHeight="1" x14ac:dyDescent="0.25">
      <c r="B8" s="3" t="s">
        <v>17</v>
      </c>
      <c r="C8" s="19" t="s">
        <v>20</v>
      </c>
      <c r="D8" s="10"/>
      <c r="E8" s="9"/>
      <c r="F8" s="9"/>
      <c r="G8" s="21" t="str">
        <f>IFERROR(IF(Sales_Revenue=0,"-",Taxes[[#This Row],[Current Period]]/Sales_Revenue),"-")</f>
        <v>-</v>
      </c>
      <c r="H8" s="21">
        <f>IFERROR(IF(Taxes[[#This Row],[Prior Period]]=Taxes[[#This Row],[Current Period]],0,IF(Taxes[[#This Row],[Current Period]]&gt;Taxes[[#This Row],[Prior Period]],ABS((Taxes[[#This Row],[Current Period]]/Taxes[[#This Row],[Prior Period]])-1),IF(AND(Taxes[[#This Row],[Current Period]]&lt;Taxes[[#This Row],[Prior Period]],Taxes[[#This Row],[Prior Period]]&lt;0),-((Taxes[[#This Row],[Current Period]]/Taxes[[#This Row],[Prior Period]])-1),(Taxes[[#This Row],[Current Period]]/Taxes[[#This Row],[Prior Period]])-1))),"-")</f>
        <v>0</v>
      </c>
      <c r="I8" s="21">
        <f>IFERROR(IF(Taxes[[#This Row],[Budget]]=Taxes[[#This Row],[Current Period]],0,IF(Taxes[[#This Row],[Current Period]]&gt;Taxes[[#This Row],[Budget]],ABS((Taxes[[#This Row],[Current Period]]/Taxes[[#This Row],[Budget]])-1),IF(AND(Taxes[[#This Row],[Current Period]]&lt;Taxes[[#This Row],[Budget]],Taxes[[#This Row],[Budget]]&lt;0),-((Taxes[[#This Row],[Current Period]]/Taxes[[#This Row],[Budget]])-1),(Taxes[[#This Row],[Current Period]]/Taxes[[#This Row],[Budget]])-1))),"-")</f>
        <v>0</v>
      </c>
    </row>
    <row r="9" spans="2:9" ht="30" customHeight="1" x14ac:dyDescent="0.25">
      <c r="B9" s="3" t="s">
        <v>17</v>
      </c>
      <c r="C9" s="19" t="s">
        <v>20</v>
      </c>
      <c r="D9" s="10"/>
      <c r="E9" s="9"/>
      <c r="F9" s="9"/>
      <c r="G9" s="21" t="str">
        <f>IFERROR(IF(Sales_Revenue=0,"-",Taxes[[#This Row],[Current Period]]/Sales_Revenue),"-")</f>
        <v>-</v>
      </c>
      <c r="H9" s="21">
        <f>IFERROR(IF(Taxes[[#This Row],[Prior Period]]=Taxes[[#This Row],[Current Period]],0,IF(Taxes[[#This Row],[Current Period]]&gt;Taxes[[#This Row],[Prior Period]],ABS((Taxes[[#This Row],[Current Period]]/Taxes[[#This Row],[Prior Period]])-1),IF(AND(Taxes[[#This Row],[Current Period]]&lt;Taxes[[#This Row],[Prior Period]],Taxes[[#This Row],[Prior Period]]&lt;0),-((Taxes[[#This Row],[Current Period]]/Taxes[[#This Row],[Prior Period]])-1),(Taxes[[#This Row],[Current Period]]/Taxes[[#This Row],[Prior Period]])-1))),"-")</f>
        <v>0</v>
      </c>
      <c r="I9" s="21">
        <f>IFERROR(IF(Taxes[[#This Row],[Budget]]=Taxes[[#This Row],[Current Period]],0,IF(Taxes[[#This Row],[Current Period]]&gt;Taxes[[#This Row],[Budget]],ABS((Taxes[[#This Row],[Current Period]]/Taxes[[#This Row],[Budget]])-1),IF(AND(Taxes[[#This Row],[Current Period]]&lt;Taxes[[#This Row],[Budget]],Taxes[[#This Row],[Budget]]&lt;0),-((Taxes[[#This Row],[Current Period]]/Taxes[[#This Row],[Budget]])-1),(Taxes[[#This Row],[Current Period]]/Taxes[[#This Row],[Budget]])-1))),"-")</f>
        <v>0</v>
      </c>
    </row>
    <row r="10" spans="2:9" ht="30" customHeight="1" x14ac:dyDescent="0.25">
      <c r="B10" s="4" t="s">
        <v>67</v>
      </c>
      <c r="C10" s="4"/>
      <c r="D10" s="11">
        <f>SUBTOTAL(109,Taxes[Prior Period])</f>
        <v>0</v>
      </c>
      <c r="E10" s="11">
        <f>SUBTOTAL(109,Taxes[Budget])</f>
        <v>0</v>
      </c>
      <c r="F10" s="11">
        <f>SUBTOTAL(109,Taxes[Current Period])</f>
        <v>0</v>
      </c>
      <c r="G10" s="20">
        <f>IFERROR(SUBTOTAL(109,Taxes[Current Period as % of Sales]),"-")</f>
        <v>0</v>
      </c>
      <c r="H10" s="20">
        <f>SUBTOTAL(109,Taxes[% Change from Prior Period])</f>
        <v>0</v>
      </c>
      <c r="I10" s="20">
        <f>SUBTOTAL(109,Taxes[% Change from Budget])</f>
        <v>0</v>
      </c>
    </row>
  </sheetData>
  <mergeCells count="1">
    <mergeCell ref="H1:I3"/>
  </mergeCells>
  <dataValidations count="16">
    <dataValidation allowBlank="1" showInputMessage="1" showErrorMessage="1" prompt="% Change from Budget is automatically calculated in this column under this heading" sqref="I4" xr:uid="{00000000-0002-0000-0400-000000000000}"/>
    <dataValidation allowBlank="1" showInputMessage="1" showErrorMessage="1" prompt="% Change from Prior Period is automatically calculated in this column under this heading" sqref="H4" xr:uid="{00000000-0002-0000-0400-000001000000}"/>
    <dataValidation allowBlank="1" showInputMessage="1" showErrorMessage="1" prompt="Current Period as % of Sales is automatically calculated in this column under this heading" sqref="G4" xr:uid="{00000000-0002-0000-0400-000002000000}"/>
    <dataValidation allowBlank="1" showInputMessage="1" showErrorMessage="1" prompt="Enter Current Period amount in this column under this heading" sqref="F4" xr:uid="{00000000-0002-0000-0400-000003000000}"/>
    <dataValidation allowBlank="1" showInputMessage="1" showErrorMessage="1" prompt="Enter Budget amount in this column under this heading" sqref="E4" xr:uid="{00000000-0002-0000-0400-000004000000}"/>
    <dataValidation allowBlank="1" showInputMessage="1" showErrorMessage="1" prompt="Enter Prior Period amount in this column under this heading" sqref="D4" xr:uid="{00000000-0002-0000-0400-000005000000}"/>
    <dataValidation allowBlank="1" showInputMessage="1" showErrorMessage="1" prompt="Enter Description in this column under this heading" sqref="C4" xr:uid="{00000000-0002-0000-0400-000006000000}"/>
    <dataValidation allowBlank="1" showInputMessage="1" showErrorMessage="1" prompt="Select Type in this column under this heading. Press ALT+DOWN ARROW to open the drop-down list, then ENTER to make selection. Use heading filters to find specific entries" sqref="B4" xr:uid="{00000000-0002-0000-0400-000007000000}"/>
    <dataValidation allowBlank="1" showInputMessage="1" showErrorMessage="1" prompt="Create a list of Tax items in this worksheet. Total Taxes are automatically calculated at the end of the Taxes table" sqref="A1" xr:uid="{00000000-0002-0000-0400-000008000000}"/>
    <dataValidation allowBlank="1" showInputMessage="1" showErrorMessage="1" prompt="Title of this worksheet is automatically updated in this cell. Company Logo starts in cell H1" sqref="B1" xr:uid="{00000000-0002-0000-0400-000009000000}"/>
    <dataValidation allowBlank="1" showInputMessage="1" showErrorMessage="1" prompt="Company Name is automatically updated in this cell" sqref="B2" xr:uid="{00000000-0002-0000-0400-00000A000000}"/>
    <dataValidation allowBlank="1" showInputMessage="1" showErrorMessage="1" prompt="Total Taxes for the current period is automatically updated in cell at right based on the input in table below" sqref="B3" xr:uid="{00000000-0002-0000-0400-00000B000000}"/>
    <dataValidation allowBlank="1" showInputMessage="1" showErrorMessage="1" prompt="Total Taxes for the current period is automatically updated in thousands in cell below" sqref="C2" xr:uid="{00000000-0002-0000-0400-00000C000000}"/>
    <dataValidation allowBlank="1" showInputMessage="1" showErrorMessage="1" prompt="Total Taxes for the current period is automatically updated in thousands in this cell" sqref="C3" xr:uid="{00000000-0002-0000-0400-00000D000000}"/>
    <dataValidation allowBlank="1" showInputMessage="1" showErrorMessage="1" prompt="Add company logo in this cell" sqref="H1:I3" xr:uid="{00000000-0002-0000-0400-00000E000000}"/>
    <dataValidation type="list" errorStyle="warning" allowBlank="1" showInputMessage="1" showErrorMessage="1" error="Select entry from the list. Select CANCEL, then press ALT+DOWN ARROW to open the drop-down list, then ENTER to make selection" sqref="B5:B9" xr:uid="{00000000-0002-0000-0400-00000F000000}">
      <formula1>INDIRECT("Categories[Categories]")</formula1>
    </dataValidation>
  </dataValidations>
  <printOptions horizontalCentered="1"/>
  <pageMargins left="0.4" right="0.4" top="0.4" bottom="0.4" header="0.3" footer="0.3"/>
  <pageSetup scale="50" fitToHeight="0" orientation="portrait" r:id="rId1"/>
  <headerFooter differentFirst="1">
    <oddFooter>Page &amp;P of &amp;N</oddFooter>
  </headerFooter>
  <ignoredErrors>
    <ignoredError sqref="G5:G6 G8 G7 G9 H5:H10 I5:I10" emptyCellReference="1"/>
  </ignoredErrors>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499984740745262"/>
    <pageSetUpPr fitToPage="1"/>
  </sheetPr>
  <dimension ref="B1:B8"/>
  <sheetViews>
    <sheetView showGridLines="0" zoomScaleNormal="100" workbookViewId="0"/>
  </sheetViews>
  <sheetFormatPr defaultRowHeight="17.25" customHeight="1" x14ac:dyDescent="0.25"/>
  <cols>
    <col min="1" max="1" width="2.7109375" customWidth="1"/>
    <col min="2" max="2" width="46.7109375" customWidth="1"/>
    <col min="3" max="3" width="2.7109375" customWidth="1"/>
  </cols>
  <sheetData>
    <row r="1" spans="2:2" ht="39.75" customHeight="1" x14ac:dyDescent="0.25">
      <c r="B1" t="s">
        <v>46</v>
      </c>
    </row>
    <row r="2" spans="2:2" ht="17.25" customHeight="1" x14ac:dyDescent="0.25">
      <c r="B2" s="4" t="s">
        <v>36</v>
      </c>
    </row>
    <row r="3" spans="2:2" ht="17.25" customHeight="1" x14ac:dyDescent="0.25">
      <c r="B3" s="4" t="s">
        <v>8</v>
      </c>
    </row>
    <row r="4" spans="2:2" ht="17.25" customHeight="1" x14ac:dyDescent="0.25">
      <c r="B4" s="4" t="s">
        <v>44</v>
      </c>
    </row>
    <row r="5" spans="2:2" ht="17.25" customHeight="1" x14ac:dyDescent="0.25">
      <c r="B5" s="4" t="s">
        <v>12</v>
      </c>
    </row>
    <row r="6" spans="2:2" ht="17.25" customHeight="1" x14ac:dyDescent="0.25">
      <c r="B6" s="4" t="s">
        <v>13</v>
      </c>
    </row>
    <row r="7" spans="2:2" ht="17.25" customHeight="1" x14ac:dyDescent="0.25">
      <c r="B7" s="4" t="s">
        <v>69</v>
      </c>
    </row>
    <row r="8" spans="2:2" ht="17.25" customHeight="1" x14ac:dyDescent="0.25">
      <c r="B8" s="4" t="s">
        <v>17</v>
      </c>
    </row>
  </sheetData>
  <dataValidations count="2">
    <dataValidation allowBlank="1" showInputMessage="1" showErrorMessage="1" prompt="Create a list of categories for Revenue, Income, Expenses &amp; Tax types in this worksheet. These values are used to bracket descriptions for better accounting on the Dashboard worksheet" sqref="A1" xr:uid="{00000000-0002-0000-0500-000000000000}"/>
    <dataValidation allowBlank="1" showInputMessage="1" showErrorMessage="1" prompt="Enter Categories in this column under this heading. Use heading filters to find specific entries" sqref="B1" xr:uid="{00000000-0002-0000-0500-000001000000}"/>
  </dataValidations>
  <printOptions horizontalCentered="1"/>
  <pageMargins left="0.4" right="0.4" top="0.4" bottom="0.4" header="0.3" footer="0.3"/>
  <pageSetup fitToHeight="0" orientation="portrait" r:id="rId1"/>
  <headerFooter differentFirst="1">
    <oddFooter>Page &amp;P of &amp;N</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2D49E-9071-4065-AA2D-8C5E9422845A}">
  <sheetPr>
    <tabColor theme="4" tint="-0.499984740745262"/>
  </sheetPr>
  <dimension ref="B1:B8"/>
  <sheetViews>
    <sheetView workbookViewId="0"/>
  </sheetViews>
  <sheetFormatPr defaultRowHeight="15" x14ac:dyDescent="0.25"/>
  <cols>
    <col min="1" max="1" width="2.7109375" style="27" customWidth="1"/>
    <col min="2" max="2" width="86.7109375" style="27" customWidth="1"/>
    <col min="3" max="3" width="2.7109375" style="27" customWidth="1"/>
    <col min="4" max="16384" width="9.140625" style="27"/>
  </cols>
  <sheetData>
    <row r="1" spans="2:2" ht="20.25" x14ac:dyDescent="0.25">
      <c r="B1" s="30" t="s">
        <v>81</v>
      </c>
    </row>
    <row r="2" spans="2:2" x14ac:dyDescent="0.25">
      <c r="B2" s="28" t="s">
        <v>80</v>
      </c>
    </row>
    <row r="3" spans="2:2" x14ac:dyDescent="0.25">
      <c r="B3" s="28" t="s">
        <v>79</v>
      </c>
    </row>
    <row r="4" spans="2:2" ht="30" x14ac:dyDescent="0.25">
      <c r="B4" s="28" t="s">
        <v>78</v>
      </c>
    </row>
    <row r="5" spans="2:2" x14ac:dyDescent="0.25">
      <c r="B5" s="28" t="s">
        <v>77</v>
      </c>
    </row>
    <row r="6" spans="2:2" x14ac:dyDescent="0.25">
      <c r="B6" s="29" t="s">
        <v>76</v>
      </c>
    </row>
    <row r="7" spans="2:2" ht="60" x14ac:dyDescent="0.25">
      <c r="B7" s="28" t="s">
        <v>75</v>
      </c>
    </row>
    <row r="8" spans="2:2" ht="30" x14ac:dyDescent="0.25">
      <c r="B8" s="28" t="s">
        <v>74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25A88-903B-420A-93FC-AD9791D77AF2}">
  <dimension ref="A1:E52"/>
  <sheetViews>
    <sheetView topLeftCell="B1" workbookViewId="0">
      <selection sqref="A1:A1048576"/>
    </sheetView>
  </sheetViews>
  <sheetFormatPr defaultColWidth="0" defaultRowHeight="15" zeroHeight="1" x14ac:dyDescent="0.25"/>
  <cols>
    <col min="1" max="1" width="2.7109375" style="31" hidden="1" customWidth="1"/>
    <col min="2" max="2" width="46.7109375" style="35" customWidth="1"/>
    <col min="3" max="4" width="17.5703125" style="35" customWidth="1"/>
    <col min="5" max="5" width="1.140625" style="27" customWidth="1"/>
    <col min="6" max="16384" width="9.140625" style="27" hidden="1"/>
  </cols>
  <sheetData>
    <row r="1" spans="1:4" x14ac:dyDescent="0.25">
      <c r="A1" s="31" t="s">
        <v>82</v>
      </c>
      <c r="B1" s="74" t="s">
        <v>83</v>
      </c>
      <c r="C1" s="74"/>
      <c r="D1" s="75" t="s">
        <v>84</v>
      </c>
    </row>
    <row r="2" spans="1:4" x14ac:dyDescent="0.25">
      <c r="A2" s="31" t="s">
        <v>85</v>
      </c>
      <c r="B2" s="74"/>
      <c r="C2" s="74"/>
      <c r="D2" s="75"/>
    </row>
    <row r="3" spans="1:4" ht="17.25" x14ac:dyDescent="0.3">
      <c r="B3" s="32"/>
      <c r="C3" s="33"/>
      <c r="D3" s="33"/>
    </row>
    <row r="4" spans="1:4" x14ac:dyDescent="0.25">
      <c r="A4" s="31" t="s">
        <v>86</v>
      </c>
      <c r="B4" s="34" t="s">
        <v>87</v>
      </c>
      <c r="D4" s="36"/>
    </row>
    <row r="5" spans="1:4" x14ac:dyDescent="0.25">
      <c r="A5" s="31" t="s">
        <v>88</v>
      </c>
      <c r="B5" s="37" t="s">
        <v>89</v>
      </c>
      <c r="C5" s="38" t="s">
        <v>90</v>
      </c>
      <c r="D5" s="38" t="s">
        <v>135</v>
      </c>
    </row>
    <row r="6" spans="1:4" x14ac:dyDescent="0.25">
      <c r="B6" s="39" t="s">
        <v>92</v>
      </c>
      <c r="C6" s="40">
        <v>0</v>
      </c>
      <c r="D6" s="40">
        <v>0</v>
      </c>
    </row>
    <row r="7" spans="1:4" x14ac:dyDescent="0.25">
      <c r="B7" s="39" t="s">
        <v>93</v>
      </c>
      <c r="C7" s="40">
        <v>0</v>
      </c>
      <c r="D7" s="40">
        <v>0</v>
      </c>
    </row>
    <row r="8" spans="1:4" x14ac:dyDescent="0.25">
      <c r="B8" s="39" t="s">
        <v>94</v>
      </c>
      <c r="C8" s="40">
        <v>0</v>
      </c>
      <c r="D8" s="40">
        <v>0</v>
      </c>
    </row>
    <row r="9" spans="1:4" x14ac:dyDescent="0.25">
      <c r="B9" s="39" t="s">
        <v>95</v>
      </c>
      <c r="C9" s="40">
        <v>0</v>
      </c>
      <c r="D9" s="40">
        <v>0</v>
      </c>
    </row>
    <row r="10" spans="1:4" x14ac:dyDescent="0.25">
      <c r="B10" s="39" t="s">
        <v>96</v>
      </c>
      <c r="C10" s="40">
        <v>0</v>
      </c>
      <c r="D10" s="40">
        <v>0</v>
      </c>
    </row>
    <row r="11" spans="1:4" x14ac:dyDescent="0.25">
      <c r="B11" s="39" t="s">
        <v>97</v>
      </c>
      <c r="C11" s="40">
        <v>0</v>
      </c>
      <c r="D11" s="40">
        <v>0</v>
      </c>
    </row>
    <row r="12" spans="1:4" x14ac:dyDescent="0.25">
      <c r="B12" s="41" t="s">
        <v>98</v>
      </c>
      <c r="C12" s="42">
        <f>SUBTOTAL(109,CurrentAssets[Previous Year])</f>
        <v>0</v>
      </c>
      <c r="D12" s="42">
        <f>SUBTOTAL(109,CurrentAssets[2020])</f>
        <v>0</v>
      </c>
    </row>
    <row r="13" spans="1:4" x14ac:dyDescent="0.25">
      <c r="B13" s="27"/>
      <c r="C13" s="27"/>
      <c r="D13" s="27"/>
    </row>
    <row r="14" spans="1:4" x14ac:dyDescent="0.25">
      <c r="A14" s="31" t="s">
        <v>99</v>
      </c>
      <c r="B14" s="37" t="s">
        <v>100</v>
      </c>
      <c r="C14" s="38" t="s">
        <v>90</v>
      </c>
      <c r="D14" s="38" t="s">
        <v>91</v>
      </c>
    </row>
    <row r="15" spans="1:4" x14ac:dyDescent="0.25">
      <c r="B15" s="39" t="s">
        <v>101</v>
      </c>
      <c r="C15" s="40">
        <v>0</v>
      </c>
      <c r="D15" s="40">
        <v>0</v>
      </c>
    </row>
    <row r="16" spans="1:4" x14ac:dyDescent="0.25">
      <c r="B16" s="39" t="s">
        <v>102</v>
      </c>
      <c r="C16" s="40">
        <v>0</v>
      </c>
      <c r="D16" s="40">
        <v>0</v>
      </c>
    </row>
    <row r="17" spans="1:4" x14ac:dyDescent="0.25">
      <c r="B17" s="39" t="s">
        <v>103</v>
      </c>
      <c r="C17" s="40">
        <v>0</v>
      </c>
      <c r="D17" s="40">
        <v>0</v>
      </c>
    </row>
    <row r="18" spans="1:4" x14ac:dyDescent="0.25">
      <c r="B18" s="39" t="s">
        <v>104</v>
      </c>
      <c r="C18" s="40">
        <v>0</v>
      </c>
      <c r="D18" s="40">
        <v>0</v>
      </c>
    </row>
    <row r="19" spans="1:4" x14ac:dyDescent="0.25">
      <c r="B19" s="43" t="s">
        <v>105</v>
      </c>
      <c r="C19" s="44">
        <f>SUBTOTAL(109,FixedAssets[Previous Year])</f>
        <v>0</v>
      </c>
      <c r="D19" s="44">
        <f>SUBTOTAL(109,FixedAssets[Current Year])</f>
        <v>0</v>
      </c>
    </row>
    <row r="20" spans="1:4" x14ac:dyDescent="0.25">
      <c r="B20" s="27"/>
      <c r="C20" s="27"/>
      <c r="D20" s="27"/>
    </row>
    <row r="21" spans="1:4" x14ac:dyDescent="0.25">
      <c r="A21" s="31" t="s">
        <v>106</v>
      </c>
      <c r="B21" s="37" t="s">
        <v>107</v>
      </c>
      <c r="C21" s="38" t="s">
        <v>90</v>
      </c>
      <c r="D21" s="38" t="s">
        <v>91</v>
      </c>
    </row>
    <row r="22" spans="1:4" x14ac:dyDescent="0.25">
      <c r="B22" s="39" t="s">
        <v>108</v>
      </c>
      <c r="C22" s="40">
        <v>0</v>
      </c>
      <c r="D22" s="40">
        <v>0</v>
      </c>
    </row>
    <row r="23" spans="1:4" x14ac:dyDescent="0.25">
      <c r="B23" s="43" t="s">
        <v>109</v>
      </c>
      <c r="C23" s="44">
        <f>SUBTOTAL(109,OtherAssets[Previous Year])</f>
        <v>0</v>
      </c>
      <c r="D23" s="44">
        <f>SUBTOTAL(109,OtherAssets[Current Year])</f>
        <v>0</v>
      </c>
    </row>
    <row r="24" spans="1:4" x14ac:dyDescent="0.25">
      <c r="B24" s="45"/>
      <c r="C24" s="46"/>
      <c r="D24" s="47"/>
    </row>
    <row r="25" spans="1:4" ht="18" thickBot="1" x14ac:dyDescent="0.35">
      <c r="A25" s="31" t="s">
        <v>110</v>
      </c>
      <c r="B25" s="48" t="s">
        <v>111</v>
      </c>
      <c r="C25" s="49">
        <f>OtherAssets[[#Totals],[Previous Year]]+FixedAssets[[#Totals],[Previous Year]]+CurrentAssets[[#Totals],[Previous Year]]</f>
        <v>0</v>
      </c>
      <c r="D25" s="49">
        <f>OtherAssets[[#Totals],[Current Year]]+FixedAssets[[#Totals],[Current Year]]+CurrentAssets[[#Totals],[2020]]</f>
        <v>0</v>
      </c>
    </row>
    <row r="26" spans="1:4" ht="18.75" thickTop="1" thickBot="1" x14ac:dyDescent="0.35">
      <c r="B26" s="50"/>
      <c r="C26" s="51"/>
      <c r="D26" s="51"/>
    </row>
    <row r="27" spans="1:4" ht="15.75" thickTop="1" x14ac:dyDescent="0.25">
      <c r="A27" s="31" t="s">
        <v>112</v>
      </c>
      <c r="B27" s="34" t="s">
        <v>113</v>
      </c>
      <c r="C27" s="46"/>
      <c r="D27" s="47"/>
    </row>
    <row r="28" spans="1:4" x14ac:dyDescent="0.25">
      <c r="A28" s="31" t="s">
        <v>114</v>
      </c>
      <c r="B28" s="52" t="s">
        <v>115</v>
      </c>
      <c r="C28" s="53" t="s">
        <v>90</v>
      </c>
      <c r="D28" s="53" t="s">
        <v>91</v>
      </c>
    </row>
    <row r="29" spans="1:4" x14ac:dyDescent="0.25">
      <c r="B29" s="54" t="s">
        <v>116</v>
      </c>
      <c r="C29" s="55">
        <v>0</v>
      </c>
      <c r="D29" s="55">
        <v>0</v>
      </c>
    </row>
    <row r="30" spans="1:4" x14ac:dyDescent="0.25">
      <c r="B30" s="54" t="s">
        <v>117</v>
      </c>
      <c r="C30" s="55">
        <v>0</v>
      </c>
      <c r="D30" s="55">
        <v>0</v>
      </c>
    </row>
    <row r="31" spans="1:4" x14ac:dyDescent="0.25">
      <c r="B31" s="54" t="s">
        <v>118</v>
      </c>
      <c r="C31" s="55">
        <v>0</v>
      </c>
      <c r="D31" s="55">
        <v>0</v>
      </c>
    </row>
    <row r="32" spans="1:4" x14ac:dyDescent="0.25">
      <c r="B32" s="54" t="s">
        <v>119</v>
      </c>
      <c r="C32" s="55">
        <v>0</v>
      </c>
      <c r="D32" s="55">
        <v>0</v>
      </c>
    </row>
    <row r="33" spans="1:4" x14ac:dyDescent="0.25">
      <c r="B33" s="54" t="s">
        <v>120</v>
      </c>
      <c r="C33" s="55">
        <v>0</v>
      </c>
      <c r="D33" s="55">
        <v>0</v>
      </c>
    </row>
    <row r="34" spans="1:4" x14ac:dyDescent="0.25">
      <c r="B34" s="54" t="s">
        <v>97</v>
      </c>
      <c r="C34" s="55">
        <v>0</v>
      </c>
      <c r="D34" s="55">
        <v>0</v>
      </c>
    </row>
    <row r="35" spans="1:4" x14ac:dyDescent="0.25">
      <c r="B35" s="56" t="s">
        <v>121</v>
      </c>
      <c r="C35" s="57">
        <f>SUBTOTAL(109,CurrentLiabilities[Previous Year])</f>
        <v>0</v>
      </c>
      <c r="D35" s="57">
        <f>SUBTOTAL(109,CurrentLiabilities[Current Year])</f>
        <v>0</v>
      </c>
    </row>
    <row r="36" spans="1:4" x14ac:dyDescent="0.25">
      <c r="B36" s="27"/>
      <c r="C36" s="27"/>
      <c r="D36" s="27"/>
    </row>
    <row r="37" spans="1:4" x14ac:dyDescent="0.25">
      <c r="A37" s="31" t="s">
        <v>122</v>
      </c>
      <c r="B37" s="52" t="s">
        <v>123</v>
      </c>
      <c r="C37" s="53" t="s">
        <v>90</v>
      </c>
      <c r="D37" s="53" t="s">
        <v>91</v>
      </c>
    </row>
    <row r="38" spans="1:4" x14ac:dyDescent="0.25">
      <c r="B38" s="54" t="s">
        <v>124</v>
      </c>
      <c r="C38" s="55">
        <v>0</v>
      </c>
      <c r="D38" s="55">
        <v>0</v>
      </c>
    </row>
    <row r="39" spans="1:4" x14ac:dyDescent="0.25">
      <c r="B39" s="56" t="s">
        <v>125</v>
      </c>
      <c r="C39" s="57">
        <f>SUBTOTAL(109,LongTermLiabilities[Previous Year])</f>
        <v>0</v>
      </c>
      <c r="D39" s="57">
        <f>SUBTOTAL(109,LongTermLiabilities[Current Year])</f>
        <v>0</v>
      </c>
    </row>
    <row r="40" spans="1:4" x14ac:dyDescent="0.25">
      <c r="B40" s="27"/>
      <c r="C40" s="27"/>
      <c r="D40" s="27"/>
    </row>
    <row r="41" spans="1:4" x14ac:dyDescent="0.25">
      <c r="A41" s="31" t="s">
        <v>126</v>
      </c>
      <c r="B41" s="52" t="s">
        <v>127</v>
      </c>
      <c r="C41" s="53" t="s">
        <v>90</v>
      </c>
      <c r="D41" s="53" t="s">
        <v>91</v>
      </c>
    </row>
    <row r="42" spans="1:4" x14ac:dyDescent="0.25">
      <c r="B42" s="54" t="s">
        <v>128</v>
      </c>
      <c r="C42" s="55">
        <v>0</v>
      </c>
      <c r="D42" s="55">
        <v>0</v>
      </c>
    </row>
    <row r="43" spans="1:4" x14ac:dyDescent="0.25">
      <c r="B43" s="54" t="s">
        <v>129</v>
      </c>
      <c r="C43" s="55">
        <v>0</v>
      </c>
      <c r="D43" s="55">
        <v>0</v>
      </c>
    </row>
    <row r="44" spans="1:4" x14ac:dyDescent="0.25">
      <c r="B44" s="56" t="s">
        <v>130</v>
      </c>
      <c r="C44" s="57">
        <f>SUBTOTAL(109,OwnersEquity[Previous Year])</f>
        <v>0</v>
      </c>
      <c r="D44" s="57">
        <f>SUBTOTAL(109,OwnersEquity[Current Year])</f>
        <v>0</v>
      </c>
    </row>
    <row r="45" spans="1:4" x14ac:dyDescent="0.25">
      <c r="B45" s="58"/>
      <c r="C45" s="59"/>
      <c r="D45" s="60"/>
    </row>
    <row r="46" spans="1:4" ht="18" thickBot="1" x14ac:dyDescent="0.35">
      <c r="A46" s="31" t="s">
        <v>131</v>
      </c>
      <c r="B46" s="61" t="s">
        <v>132</v>
      </c>
      <c r="C46" s="62">
        <f>OwnersEquity[[#Totals],[Previous Year]]+LongTermLiabilities[[#Totals],[Previous Year]]+CurrentLiabilities[[#Totals],[Previous Year]]</f>
        <v>0</v>
      </c>
      <c r="D46" s="62">
        <f>OwnersEquity[[#Totals],[Current Year]]+LongTermLiabilities[[#Totals],[Current Year]]+CurrentLiabilities[[#Totals],[Current Year]]</f>
        <v>0</v>
      </c>
    </row>
    <row r="47" spans="1:4" ht="15.75" thickTop="1" x14ac:dyDescent="0.25">
      <c r="C47" s="63"/>
      <c r="D47" s="64"/>
    </row>
    <row r="48" spans="1:4" x14ac:dyDescent="0.25"/>
    <row r="49" spans="1:4" ht="17.25" x14ac:dyDescent="0.3">
      <c r="A49" s="31" t="s">
        <v>133</v>
      </c>
      <c r="B49" s="65" t="s">
        <v>134</v>
      </c>
      <c r="C49" s="66">
        <f>SUM(C25-C46)</f>
        <v>0</v>
      </c>
      <c r="D49" s="66">
        <f>SUM(D25-D46)</f>
        <v>0</v>
      </c>
    </row>
    <row r="50" spans="1:4" x14ac:dyDescent="0.25"/>
    <row r="51" spans="1:4" x14ac:dyDescent="0.25"/>
    <row r="52" spans="1:4" x14ac:dyDescent="0.25"/>
  </sheetData>
  <mergeCells count="2">
    <mergeCell ref="B1:C2"/>
    <mergeCell ref="D1:D2"/>
  </mergeCells>
  <conditionalFormatting sqref="C49:D49">
    <cfRule type="cellIs" dxfId="48" priority="1" operator="lessThan">
      <formula>0</formula>
    </cfRule>
  </conditionalFormatting>
  <pageMargins left="0.7" right="0.7" top="0.75" bottom="0.75" header="0.3" footer="0.3"/>
  <tableParts count="6">
    <tablePart r:id="rId1"/>
    <tablePart r:id="rId2"/>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33</vt:i4>
      </vt:variant>
    </vt:vector>
  </HeadingPairs>
  <TitlesOfParts>
    <vt:vector size="41" baseType="lpstr">
      <vt:lpstr>Profit and Loss</vt:lpstr>
      <vt:lpstr>Sales</vt:lpstr>
      <vt:lpstr>Income</vt:lpstr>
      <vt:lpstr>Expenses</vt:lpstr>
      <vt:lpstr>Taxes</vt:lpstr>
      <vt:lpstr>Categories</vt:lpstr>
      <vt:lpstr>Start</vt:lpstr>
      <vt:lpstr>Balance Sheet</vt:lpstr>
      <vt:lpstr>Company_Name</vt:lpstr>
      <vt:lpstr>Net_Profit</vt:lpstr>
      <vt:lpstr>'Categories'!Print_Titles</vt:lpstr>
      <vt:lpstr>Expenses!Print_Titles</vt:lpstr>
      <vt:lpstr>Income!Print_Titles</vt:lpstr>
      <vt:lpstr>'Profit and Loss'!Print_Titles</vt:lpstr>
      <vt:lpstr>Sales!Print_Titles</vt:lpstr>
      <vt:lpstr>Taxes!Print_Titles</vt:lpstr>
      <vt:lpstr>RowTitleRegion1..C3</vt:lpstr>
      <vt:lpstr>RowTitleRegion1..C3.3</vt:lpstr>
      <vt:lpstr>RowTitleRegion1..C3.4</vt:lpstr>
      <vt:lpstr>RowTitleRegion1..C3.5</vt:lpstr>
      <vt:lpstr>RowTitleRegion1..C4</vt:lpstr>
      <vt:lpstr>RowTitleRegion2..H20</vt:lpstr>
      <vt:lpstr>Title1</vt:lpstr>
      <vt:lpstr>Title2</vt:lpstr>
      <vt:lpstr>Title3</vt:lpstr>
      <vt:lpstr>Title4</vt:lpstr>
      <vt:lpstr>Title5</vt:lpstr>
      <vt:lpstr>Title6</vt:lpstr>
      <vt:lpstr>Total_Cost_Sales</vt:lpstr>
      <vt:lpstr>Total_General_and_Administrative</vt:lpstr>
      <vt:lpstr>Total_Gross_Profit</vt:lpstr>
      <vt:lpstr>Total_Income_Operations</vt:lpstr>
      <vt:lpstr>Total_Operating_Expenses</vt:lpstr>
      <vt:lpstr>Total_Other_Expenses</vt:lpstr>
      <vt:lpstr>Total_Other_Income</vt:lpstr>
      <vt:lpstr>Total_Research_and_Development</vt:lpstr>
      <vt:lpstr>Total_Sales_and_Marketing</vt:lpstr>
      <vt:lpstr>Total_Sales_Revenue</vt:lpstr>
      <vt:lpstr>Total_Taxes</vt:lpstr>
      <vt:lpstr>Workbook_Dates</vt:lpstr>
      <vt:lpstr>Workbook_Title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Admin</dc:creator>
  <cp:lastModifiedBy>Admin</cp:lastModifiedBy>
  <dcterms:created xsi:type="dcterms:W3CDTF">2017-03-06T04:09:35Z</dcterms:created>
  <dcterms:modified xsi:type="dcterms:W3CDTF">2020-10-03T23:39:54Z</dcterms:modified>
  <cp:version/>
</cp:coreProperties>
</file>